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6WleMlVm33cbEwxMEg2bGlkTWM\APS\Resultados\2023-2024\"/>
    </mc:Choice>
  </mc:AlternateContent>
  <xr:revisionPtr revIDLastSave="0" documentId="13_ncr:1_{EDB1E6A2-931F-459F-BFFF-DF1121510A52}" xr6:coauthVersionLast="47" xr6:coauthVersionMax="47" xr10:uidLastSave="{00000000-0000-0000-0000-000000000000}"/>
  <bookViews>
    <workbookView xWindow="13110" yWindow="1550" windowWidth="25650" windowHeight="19110" xr2:uid="{00000000-000D-0000-FFFF-FFFF00000000}"/>
  </bookViews>
  <sheets>
    <sheet name="III DIVISÃO" sheetId="12" r:id="rId1"/>
    <sheet name="Folha1" sheetId="13" r:id="rId2"/>
  </sheets>
  <calcPr calcId="191029"/>
</workbook>
</file>

<file path=xl/calcChain.xml><?xml version="1.0" encoding="utf-8"?>
<calcChain xmlns="http://schemas.openxmlformats.org/spreadsheetml/2006/main">
  <c r="F10" i="12" l="1"/>
  <c r="F11" i="12"/>
  <c r="E8" i="13"/>
  <c r="F8" i="13"/>
  <c r="F33" i="13"/>
  <c r="D33" i="13" s="1"/>
  <c r="G33" i="13"/>
  <c r="H33" i="13"/>
  <c r="I33" i="13"/>
  <c r="J33" i="13"/>
  <c r="K33" i="13"/>
  <c r="F34" i="13"/>
  <c r="D34" i="13" s="1"/>
  <c r="G34" i="13"/>
  <c r="H34" i="13"/>
  <c r="I34" i="13"/>
  <c r="J34" i="13"/>
  <c r="K34" i="13"/>
  <c r="F9" i="13"/>
  <c r="D9" i="13" s="1"/>
  <c r="G9" i="13"/>
  <c r="H9" i="13"/>
  <c r="I9" i="13"/>
  <c r="J9" i="13"/>
  <c r="K9" i="13"/>
  <c r="F10" i="13"/>
  <c r="D10" i="13" s="1"/>
  <c r="G10" i="13"/>
  <c r="H10" i="13"/>
  <c r="I10" i="13"/>
  <c r="J10" i="13"/>
  <c r="K10" i="13"/>
  <c r="D11" i="13"/>
  <c r="F11" i="13"/>
  <c r="E11" i="13" s="1"/>
  <c r="G11" i="13"/>
  <c r="H11" i="13"/>
  <c r="I11" i="13"/>
  <c r="J11" i="13"/>
  <c r="K11" i="13"/>
  <c r="F12" i="13"/>
  <c r="D12" i="13" s="1"/>
  <c r="G12" i="13"/>
  <c r="H12" i="13"/>
  <c r="I12" i="13"/>
  <c r="J12" i="13"/>
  <c r="K12" i="13"/>
  <c r="H46" i="13"/>
  <c r="G46" i="13"/>
  <c r="C46" i="13"/>
  <c r="B46" i="13"/>
  <c r="H45" i="13"/>
  <c r="G45" i="13"/>
  <c r="C45" i="13"/>
  <c r="B45" i="13"/>
  <c r="H44" i="13"/>
  <c r="G44" i="13"/>
  <c r="C44" i="13"/>
  <c r="B44" i="13"/>
  <c r="H43" i="13"/>
  <c r="G43" i="13"/>
  <c r="C43" i="13"/>
  <c r="B43" i="13"/>
  <c r="H42" i="13"/>
  <c r="G30" i="13" s="1"/>
  <c r="G42" i="13"/>
  <c r="H31" i="13" s="1"/>
  <c r="C42" i="13"/>
  <c r="B42" i="13"/>
  <c r="H41" i="13"/>
  <c r="G32" i="13" s="1"/>
  <c r="G41" i="13"/>
  <c r="F32" i="13" s="1"/>
  <c r="C41" i="13"/>
  <c r="B41" i="13"/>
  <c r="H40" i="13"/>
  <c r="G40" i="13"/>
  <c r="C40" i="13"/>
  <c r="B40" i="13"/>
  <c r="H39" i="13"/>
  <c r="G39" i="13"/>
  <c r="H30" i="13" s="1"/>
  <c r="C39" i="13"/>
  <c r="B39" i="13"/>
  <c r="H38" i="13"/>
  <c r="G38" i="13"/>
  <c r="C38" i="13"/>
  <c r="B38" i="13"/>
  <c r="H37" i="13"/>
  <c r="G37" i="13"/>
  <c r="C37" i="13"/>
  <c r="B37" i="13"/>
  <c r="J32" i="13"/>
  <c r="I32" i="13"/>
  <c r="K32" i="13" s="1"/>
  <c r="H32" i="13"/>
  <c r="J31" i="13"/>
  <c r="K31" i="13" s="1"/>
  <c r="I31" i="13"/>
  <c r="F31" i="13"/>
  <c r="J30" i="13"/>
  <c r="I30" i="13"/>
  <c r="K30" i="13" s="1"/>
  <c r="F30" i="13"/>
  <c r="E30" i="13" s="1"/>
  <c r="H24" i="13"/>
  <c r="G24" i="13"/>
  <c r="C24" i="13"/>
  <c r="B24" i="13"/>
  <c r="H23" i="13"/>
  <c r="G23" i="13"/>
  <c r="C23" i="13"/>
  <c r="B23" i="13"/>
  <c r="H22" i="13"/>
  <c r="G22" i="13"/>
  <c r="C22" i="13"/>
  <c r="B22" i="13"/>
  <c r="H21" i="13"/>
  <c r="G21" i="13"/>
  <c r="C21" i="13"/>
  <c r="B21" i="13"/>
  <c r="H20" i="13"/>
  <c r="G20" i="13"/>
  <c r="C20" i="13"/>
  <c r="B20" i="13"/>
  <c r="H19" i="13"/>
  <c r="G19" i="13"/>
  <c r="C19" i="13"/>
  <c r="B19" i="13"/>
  <c r="H18" i="13"/>
  <c r="G18" i="13"/>
  <c r="C18" i="13"/>
  <c r="B18" i="13"/>
  <c r="H17" i="13"/>
  <c r="G17" i="13"/>
  <c r="C17" i="13"/>
  <c r="B17" i="13"/>
  <c r="H16" i="13"/>
  <c r="G16" i="13"/>
  <c r="C16" i="13"/>
  <c r="B16" i="13"/>
  <c r="H15" i="13"/>
  <c r="G8" i="13" s="1"/>
  <c r="G15" i="13"/>
  <c r="C15" i="13"/>
  <c r="B15" i="13"/>
  <c r="J8" i="13"/>
  <c r="I8" i="13"/>
  <c r="K8" i="13" s="1"/>
  <c r="H8" i="13"/>
  <c r="G16" i="12"/>
  <c r="G17" i="12"/>
  <c r="H8" i="12" s="1"/>
  <c r="G18" i="12"/>
  <c r="H9" i="12" s="1"/>
  <c r="G19" i="12"/>
  <c r="G20" i="12"/>
  <c r="G21" i="12"/>
  <c r="G22" i="12"/>
  <c r="G23" i="12"/>
  <c r="G24" i="12"/>
  <c r="G8" i="12"/>
  <c r="I8" i="12"/>
  <c r="J8" i="12"/>
  <c r="K8" i="12"/>
  <c r="G9" i="12"/>
  <c r="D9" i="12" s="1"/>
  <c r="I9" i="12"/>
  <c r="J9" i="12"/>
  <c r="I12" i="12"/>
  <c r="J12" i="12"/>
  <c r="G11" i="12"/>
  <c r="I11" i="12"/>
  <c r="J11" i="12"/>
  <c r="H16" i="12"/>
  <c r="H17" i="12"/>
  <c r="H18" i="12"/>
  <c r="H19" i="12"/>
  <c r="H20" i="12"/>
  <c r="H21" i="12"/>
  <c r="H22" i="12"/>
  <c r="H23" i="12"/>
  <c r="H24" i="12"/>
  <c r="K9" i="12" l="1"/>
  <c r="K11" i="12"/>
  <c r="K12" i="12"/>
  <c r="D11" i="12"/>
  <c r="D12" i="12"/>
  <c r="E33" i="13"/>
  <c r="E34" i="13"/>
  <c r="E12" i="13"/>
  <c r="E9" i="13"/>
  <c r="E10" i="13"/>
  <c r="E32" i="13"/>
  <c r="D32" i="13"/>
  <c r="D8" i="13"/>
  <c r="G31" i="13"/>
  <c r="D30" i="13"/>
  <c r="H46" i="12"/>
  <c r="H45" i="12"/>
  <c r="H44" i="12"/>
  <c r="H43" i="12"/>
  <c r="H42" i="12"/>
  <c r="H41" i="12"/>
  <c r="H40" i="12"/>
  <c r="H39" i="12"/>
  <c r="H38" i="12"/>
  <c r="H37" i="12"/>
  <c r="G46" i="12"/>
  <c r="C46" i="12"/>
  <c r="B46" i="12"/>
  <c r="G45" i="12"/>
  <c r="C45" i="12"/>
  <c r="B45" i="12"/>
  <c r="G44" i="12"/>
  <c r="C44" i="12"/>
  <c r="B44" i="12"/>
  <c r="G43" i="12"/>
  <c r="B43" i="12"/>
  <c r="G42" i="12"/>
  <c r="C42" i="12"/>
  <c r="C43" i="12" s="1"/>
  <c r="B42" i="12"/>
  <c r="G41" i="12"/>
  <c r="C41" i="12"/>
  <c r="B41" i="12"/>
  <c r="F31" i="12"/>
  <c r="G40" i="12"/>
  <c r="C40" i="12"/>
  <c r="B40" i="12"/>
  <c r="G39" i="12"/>
  <c r="C39" i="12"/>
  <c r="B39" i="12"/>
  <c r="G38" i="12"/>
  <c r="C38" i="12"/>
  <c r="B38" i="12"/>
  <c r="G37" i="12"/>
  <c r="H32" i="12" s="1"/>
  <c r="C37" i="12"/>
  <c r="B37" i="12"/>
  <c r="J34" i="12"/>
  <c r="I34" i="12"/>
  <c r="J33" i="12"/>
  <c r="I33" i="12"/>
  <c r="J32" i="12"/>
  <c r="I32" i="12"/>
  <c r="K32" i="12" s="1"/>
  <c r="J31" i="12"/>
  <c r="I31" i="12"/>
  <c r="J30" i="12"/>
  <c r="I30" i="12"/>
  <c r="K30" i="12" s="1"/>
  <c r="C24" i="12"/>
  <c r="B24" i="12"/>
  <c r="C23" i="12"/>
  <c r="B23" i="12"/>
  <c r="C22" i="12"/>
  <c r="B22" i="12"/>
  <c r="B21" i="12"/>
  <c r="C20" i="12"/>
  <c r="C21" i="12" s="1"/>
  <c r="B20" i="12"/>
  <c r="C19" i="12"/>
  <c r="B19" i="12"/>
  <c r="C18" i="12"/>
  <c r="B18" i="12"/>
  <c r="C17" i="12"/>
  <c r="B17" i="12"/>
  <c r="C16" i="12"/>
  <c r="B16" i="12"/>
  <c r="H15" i="12"/>
  <c r="G15" i="12"/>
  <c r="C15" i="12"/>
  <c r="B15" i="12"/>
  <c r="J10" i="12"/>
  <c r="I10" i="12"/>
  <c r="K10" i="12" l="1"/>
  <c r="E31" i="13"/>
  <c r="D31" i="13"/>
  <c r="F32" i="12"/>
  <c r="H30" i="12"/>
  <c r="K33" i="12"/>
  <c r="H31" i="12"/>
  <c r="K34" i="12"/>
  <c r="K31" i="12"/>
  <c r="G33" i="12"/>
  <c r="F33" i="12"/>
  <c r="F34" i="12"/>
  <c r="G30" i="12"/>
  <c r="G34" i="12"/>
  <c r="G31" i="12"/>
  <c r="D31" i="12" s="1"/>
  <c r="G32" i="12"/>
  <c r="D32" i="12" s="1"/>
  <c r="G10" i="12"/>
  <c r="H10" i="12"/>
  <c r="D10" i="12" l="1"/>
  <c r="E33" i="12"/>
  <c r="D33" i="12"/>
  <c r="D34" i="12"/>
  <c r="E30" i="12"/>
  <c r="E34" i="12"/>
  <c r="D30" i="12"/>
  <c r="E31" i="12"/>
  <c r="E32" i="12"/>
</calcChain>
</file>

<file path=xl/sharedStrings.xml><?xml version="1.0" encoding="utf-8"?>
<sst xmlns="http://schemas.openxmlformats.org/spreadsheetml/2006/main" count="74" uniqueCount="27">
  <si>
    <t>GRUPO 1</t>
  </si>
  <si>
    <t>Pts</t>
  </si>
  <si>
    <t>V</t>
  </si>
  <si>
    <t>DG</t>
  </si>
  <si>
    <t>J</t>
  </si>
  <si>
    <t>E</t>
  </si>
  <si>
    <t>D</t>
  </si>
  <si>
    <t>M</t>
  </si>
  <si>
    <t>S</t>
  </si>
  <si>
    <t>Jogos</t>
  </si>
  <si>
    <t>GRUPO 2</t>
  </si>
  <si>
    <t>Árbitro</t>
  </si>
  <si>
    <t>Organização: Clube Futebol os Belenenses</t>
  </si>
  <si>
    <t>Campeonato nacional III Divisão - 20/01/2024</t>
  </si>
  <si>
    <t>Luis Silva (CFB)</t>
  </si>
  <si>
    <t>Vasco Henriques (CFB)</t>
  </si>
  <si>
    <t>Pedro Amaro (CFB)</t>
  </si>
  <si>
    <t>Pedro Araujo (CFB)</t>
  </si>
  <si>
    <t>Gabriel Bento (ZARCO)</t>
  </si>
  <si>
    <t>Alexandre Fontes (SCB)</t>
  </si>
  <si>
    <t>Carlos Ricardo (SCB)</t>
  </si>
  <si>
    <t>Francisco Bento (CFB)</t>
  </si>
  <si>
    <t>Tomás Amaro (ZARCO)</t>
  </si>
  <si>
    <t>Resultado</t>
  </si>
  <si>
    <t>Guilherme Santos (CFB)</t>
  </si>
  <si>
    <t>Sem formulas</t>
  </si>
  <si>
    <t>sem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</si>
</sst>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i/>
      <sz val="8.5"/>
      <name val="MS Sans Serif"/>
      <family val="2"/>
    </font>
    <font>
      <b/>
      <sz val="10"/>
      <name val="Arial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8.5"/>
      <color indexed="8"/>
      <name val="MS Sans Serif"/>
      <family val="2"/>
    </font>
    <font>
      <b/>
      <sz val="10"/>
      <name val="MS Sans Serif"/>
      <family val="2"/>
    </font>
    <font>
      <b/>
      <sz val="8.5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MS Sans Serif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0" fillId="0" borderId="3" xfId="0" applyBorder="1"/>
    <xf numFmtId="0" fontId="11" fillId="2" borderId="0" xfId="0" applyFont="1" applyFill="1"/>
    <xf numFmtId="0" fontId="0" fillId="2" borderId="0" xfId="0" applyFill="1"/>
    <xf numFmtId="0" fontId="5" fillId="4" borderId="5" xfId="0" applyFont="1" applyFill="1" applyBorder="1"/>
    <xf numFmtId="0" fontId="5" fillId="4" borderId="6" xfId="0" applyFont="1" applyFill="1" applyBorder="1"/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4" borderId="4" xfId="0" applyFont="1" applyFill="1" applyBorder="1"/>
    <xf numFmtId="0" fontId="5" fillId="4" borderId="7" xfId="0" applyFont="1" applyFill="1" applyBorder="1"/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5" fillId="0" borderId="1" xfId="0" applyFont="1" applyBorder="1"/>
    <xf numFmtId="0" fontId="7" fillId="0" borderId="9" xfId="0" applyFont="1" applyBorder="1" applyAlignment="1">
      <alignment horizontal="center" vertical="center"/>
    </xf>
    <xf numFmtId="0" fontId="5" fillId="0" borderId="11" xfId="0" applyFont="1" applyBorder="1"/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4" fillId="5" borderId="0" xfId="0" applyFont="1" applyFill="1"/>
    <xf numFmtId="0" fontId="9" fillId="6" borderId="0" xfId="0" applyFont="1" applyFill="1"/>
    <xf numFmtId="0" fontId="0" fillId="6" borderId="0" xfId="0" applyFill="1"/>
    <xf numFmtId="0" fontId="10" fillId="6" borderId="0" xfId="0" applyFont="1" applyFill="1"/>
    <xf numFmtId="0" fontId="0" fillId="0" borderId="0" xfId="0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5" fillId="0" borderId="14" xfId="1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left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3" fillId="3" borderId="1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</cellXfs>
  <cellStyles count="2">
    <cellStyle name="Normal" xfId="0" builtinId="0"/>
    <cellStyle name="Normale_Foglio1" xfId="1" xr:uid="{00000000-0005-0000-0000-000001000000}"/>
  </cellStyles>
  <dxfs count="0"/>
  <tableStyles count="0" defaultTableStyle="TableStyleMedium9" defaultPivotStyle="PivotStyleLight16"/>
  <colors>
    <mruColors>
      <color rgb="FFFFFF99"/>
      <color rgb="FFFFFF66"/>
      <color rgb="FFCCFF99"/>
      <color rgb="FFF09AE0"/>
      <color rgb="FFFF9933"/>
      <color rgb="FF990000"/>
      <color rgb="FF2E59D2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1">
    <tabColor theme="1" tint="4.9989318521683403E-2"/>
    <pageSetUpPr fitToPage="1"/>
  </sheetPr>
  <dimension ref="B2:S46"/>
  <sheetViews>
    <sheetView tabSelected="1" zoomScale="90" zoomScaleNormal="90" workbookViewId="0">
      <selection activeCell="L35" sqref="L35"/>
    </sheetView>
  </sheetViews>
  <sheetFormatPr defaultRowHeight="14.5" x14ac:dyDescent="0.35"/>
  <cols>
    <col min="1" max="1" width="11.6328125" bestFit="1" customWidth="1"/>
    <col min="2" max="2" width="25.6328125" customWidth="1"/>
    <col min="3" max="3" width="27.08984375" customWidth="1"/>
    <col min="4" max="4" width="4.36328125" customWidth="1"/>
    <col min="5" max="5" width="5" customWidth="1"/>
    <col min="6" max="6" width="4.90625" customWidth="1"/>
    <col min="7" max="7" width="5.453125" customWidth="1"/>
    <col min="8" max="8" width="4.90625" customWidth="1"/>
    <col min="9" max="9" width="6.08984375" customWidth="1"/>
    <col min="10" max="10" width="6.54296875" customWidth="1"/>
    <col min="11" max="11" width="6.6328125" customWidth="1"/>
  </cols>
  <sheetData>
    <row r="2" spans="2:19" ht="21" x14ac:dyDescent="0.5">
      <c r="B2" s="14" t="s">
        <v>13</v>
      </c>
      <c r="C2" s="15"/>
      <c r="D2" s="15"/>
      <c r="E2" s="15"/>
      <c r="F2" s="15"/>
      <c r="G2" s="15"/>
      <c r="H2" s="15"/>
      <c r="I2" s="15"/>
      <c r="J2" s="15"/>
      <c r="K2" s="15"/>
    </row>
    <row r="3" spans="2:19" x14ac:dyDescent="0.35">
      <c r="B3" s="29" t="s">
        <v>12</v>
      </c>
      <c r="C3" s="29"/>
      <c r="D3" s="29"/>
      <c r="E3" s="29"/>
      <c r="F3" s="29"/>
      <c r="G3" s="29"/>
      <c r="H3" s="29"/>
      <c r="I3" s="29"/>
      <c r="J3" s="29"/>
      <c r="K3" s="29"/>
    </row>
    <row r="5" spans="2:19" ht="15.5" x14ac:dyDescent="0.35">
      <c r="B5" s="30" t="s">
        <v>0</v>
      </c>
      <c r="C5" s="31"/>
      <c r="D5" s="31"/>
      <c r="E5" s="31"/>
      <c r="F5" s="31"/>
      <c r="G5" s="31"/>
      <c r="H5" s="31"/>
      <c r="I5" s="31"/>
      <c r="J5" s="31"/>
      <c r="K5" s="32"/>
    </row>
    <row r="6" spans="2:19" x14ac:dyDescent="0.35">
      <c r="B6" s="12"/>
      <c r="C6" s="12" t="s">
        <v>25</v>
      </c>
      <c r="D6" s="11"/>
      <c r="E6" s="4"/>
      <c r="F6" s="4"/>
      <c r="G6" s="38"/>
      <c r="H6" s="38"/>
      <c r="I6" s="38"/>
      <c r="J6" s="38"/>
      <c r="K6" s="38"/>
      <c r="L6" s="33"/>
      <c r="M6" s="33"/>
      <c r="N6" s="33"/>
      <c r="O6" s="33"/>
      <c r="P6" s="33"/>
      <c r="Q6" s="33"/>
      <c r="R6" s="33"/>
      <c r="S6" s="33"/>
    </row>
    <row r="7" spans="2:19" ht="15" thickBot="1" x14ac:dyDescent="0.4">
      <c r="B7" s="1"/>
      <c r="C7" s="2"/>
      <c r="D7" s="10" t="s">
        <v>1</v>
      </c>
      <c r="E7" s="6" t="s">
        <v>4</v>
      </c>
      <c r="F7" s="6" t="s">
        <v>2</v>
      </c>
      <c r="G7" s="7" t="s">
        <v>5</v>
      </c>
      <c r="H7" s="7" t="s">
        <v>6</v>
      </c>
      <c r="I7" s="7" t="s">
        <v>7</v>
      </c>
      <c r="J7" s="6" t="s">
        <v>8</v>
      </c>
      <c r="K7" s="6" t="s">
        <v>3</v>
      </c>
      <c r="L7" s="33"/>
      <c r="M7" s="33"/>
      <c r="N7" s="33"/>
      <c r="O7" s="33"/>
      <c r="P7" s="33"/>
      <c r="Q7" s="33"/>
      <c r="R7" s="33"/>
      <c r="S7" s="33"/>
    </row>
    <row r="8" spans="2:19" ht="15" thickBot="1" x14ac:dyDescent="0.4">
      <c r="B8" s="1"/>
      <c r="C8" s="34" t="s">
        <v>14</v>
      </c>
      <c r="D8" s="36">
        <v>12</v>
      </c>
      <c r="E8" s="8">
        <v>4</v>
      </c>
      <c r="F8" s="8">
        <v>4</v>
      </c>
      <c r="G8" s="8">
        <f>SUM(H15+H17+H20+H22)</f>
        <v>0</v>
      </c>
      <c r="H8" s="8">
        <f>SUM(I15+G17+I20+G22)</f>
        <v>0</v>
      </c>
      <c r="I8" s="9">
        <f>SUM(E15,F17,E20,F22)</f>
        <v>6</v>
      </c>
      <c r="J8" s="9">
        <f>SUM(F15,E17,F20,E22)</f>
        <v>0</v>
      </c>
      <c r="K8" s="8">
        <f>I8-J8</f>
        <v>6</v>
      </c>
      <c r="L8" s="33"/>
      <c r="M8" s="33"/>
      <c r="N8" s="33"/>
      <c r="O8" s="33"/>
      <c r="P8" s="33"/>
      <c r="Q8" s="33"/>
      <c r="R8" s="33"/>
      <c r="S8" s="33"/>
    </row>
    <row r="9" spans="2:19" ht="15" thickBot="1" x14ac:dyDescent="0.4">
      <c r="B9" s="3"/>
      <c r="C9" s="35" t="s">
        <v>19</v>
      </c>
      <c r="D9" s="36">
        <f>3*F9+G9</f>
        <v>3</v>
      </c>
      <c r="E9" s="8">
        <v>4</v>
      </c>
      <c r="F9" s="8">
        <v>1</v>
      </c>
      <c r="G9" s="8">
        <f>SUM(H18+H20+H21+H24)</f>
        <v>0</v>
      </c>
      <c r="H9" s="8">
        <f>SUM(G18+G21+G20+G24)</f>
        <v>3</v>
      </c>
      <c r="I9" s="9">
        <f>SUM(F20,F18,F21,F24)</f>
        <v>1</v>
      </c>
      <c r="J9" s="9">
        <f>SUM(E18,E20,E21,E24)</f>
        <v>6</v>
      </c>
      <c r="K9" s="8">
        <f>I9-J9</f>
        <v>-5</v>
      </c>
      <c r="L9" s="33"/>
      <c r="M9" s="33"/>
      <c r="N9" s="33"/>
      <c r="O9" s="33"/>
      <c r="P9" s="33"/>
      <c r="Q9" s="33"/>
      <c r="R9" s="33"/>
      <c r="S9" s="33"/>
    </row>
    <row r="10" spans="2:19" ht="15" thickBot="1" x14ac:dyDescent="0.4">
      <c r="B10" s="3"/>
      <c r="C10" s="35" t="s">
        <v>17</v>
      </c>
      <c r="D10" s="36">
        <f>3*F10+G10</f>
        <v>7</v>
      </c>
      <c r="E10" s="8">
        <v>4</v>
      </c>
      <c r="F10" s="8">
        <f>SUM(I15+G19+G21,G23)</f>
        <v>2</v>
      </c>
      <c r="G10" s="8">
        <f>SUM(H15+H19+H21+H23)</f>
        <v>1</v>
      </c>
      <c r="H10" s="8">
        <f>SUM(G15+I19+I21+I23)</f>
        <v>1</v>
      </c>
      <c r="I10" s="9">
        <f>SUM(F15,E19,E21,E23)</f>
        <v>5</v>
      </c>
      <c r="J10" s="9">
        <f>SUM(E15,F19,F21,F23)</f>
        <v>1</v>
      </c>
      <c r="K10" s="8">
        <f>I10-J10</f>
        <v>4</v>
      </c>
      <c r="L10" s="33"/>
      <c r="M10" s="33"/>
      <c r="N10" s="33"/>
      <c r="O10" s="33"/>
      <c r="P10" s="33"/>
      <c r="Q10" s="33"/>
      <c r="R10" s="33"/>
      <c r="S10" s="33"/>
    </row>
    <row r="11" spans="2:19" ht="15" thickBot="1" x14ac:dyDescent="0.4">
      <c r="B11" s="3"/>
      <c r="C11" s="35" t="s">
        <v>18</v>
      </c>
      <c r="D11" s="36">
        <f>3*F11+G11</f>
        <v>3</v>
      </c>
      <c r="E11" s="8">
        <v>4</v>
      </c>
      <c r="F11" s="8">
        <f>SUM(I16+G20+G22,G24)</f>
        <v>1</v>
      </c>
      <c r="G11" s="8">
        <f>SUM(H16+H20+H22+H24)</f>
        <v>0</v>
      </c>
      <c r="H11" s="8">
        <v>3</v>
      </c>
      <c r="I11" s="9">
        <f>SUM(F16,E20,E22,E24)</f>
        <v>3</v>
      </c>
      <c r="J11" s="9">
        <f>SUM(E16,F20,F22,F24)</f>
        <v>3</v>
      </c>
      <c r="K11" s="8">
        <f>I11-J11</f>
        <v>0</v>
      </c>
      <c r="L11" s="33"/>
      <c r="M11" s="33"/>
      <c r="N11" s="33"/>
      <c r="O11" s="33"/>
      <c r="P11" s="33"/>
      <c r="Q11" s="33"/>
      <c r="R11" s="33"/>
      <c r="S11" s="33"/>
    </row>
    <row r="12" spans="2:19" ht="15" thickBot="1" x14ac:dyDescent="0.4">
      <c r="B12" s="3"/>
      <c r="C12" s="35" t="s">
        <v>24</v>
      </c>
      <c r="D12" s="36">
        <f>3*F12+G12</f>
        <v>4</v>
      </c>
      <c r="E12" s="8">
        <v>4</v>
      </c>
      <c r="F12" s="8">
        <v>1</v>
      </c>
      <c r="G12" s="8">
        <v>1</v>
      </c>
      <c r="H12" s="8">
        <v>2</v>
      </c>
      <c r="I12" s="9">
        <f>SUM(F17,E21,E23,E25)</f>
        <v>6</v>
      </c>
      <c r="J12" s="9">
        <f>SUM(E17,F21,F23,F25)</f>
        <v>0</v>
      </c>
      <c r="K12" s="8">
        <f>I12-J12</f>
        <v>6</v>
      </c>
      <c r="L12" s="33"/>
      <c r="M12" s="33"/>
      <c r="N12" s="33"/>
      <c r="O12" s="33"/>
      <c r="P12" s="33"/>
      <c r="Q12" s="33"/>
      <c r="R12" s="33"/>
      <c r="S12" s="33"/>
    </row>
    <row r="13" spans="2:19" x14ac:dyDescent="0.35">
      <c r="L13" s="33"/>
      <c r="M13" s="33"/>
      <c r="N13" s="33"/>
      <c r="O13" s="33"/>
      <c r="P13" s="33"/>
      <c r="Q13" s="33"/>
      <c r="R13" s="33"/>
      <c r="S13" s="33"/>
    </row>
    <row r="14" spans="2:19" ht="15" thickBot="1" x14ac:dyDescent="0.4">
      <c r="B14" t="s">
        <v>9</v>
      </c>
      <c r="E14" s="42" t="s">
        <v>23</v>
      </c>
      <c r="F14" s="42"/>
      <c r="G14" s="27"/>
      <c r="H14" t="s">
        <v>11</v>
      </c>
      <c r="I14" s="27"/>
      <c r="L14" s="33"/>
      <c r="M14" s="33"/>
      <c r="N14" s="33"/>
      <c r="O14" s="33"/>
      <c r="P14" s="33"/>
      <c r="Q14" s="33"/>
      <c r="R14" s="33"/>
      <c r="S14" s="33"/>
    </row>
    <row r="15" spans="2:19" ht="15" thickBot="1" x14ac:dyDescent="0.4">
      <c r="B15" s="16" t="str">
        <f>C8</f>
        <v>Luis Silva (CFB)</v>
      </c>
      <c r="C15" s="17" t="str">
        <f>C10</f>
        <v>Pedro Araujo (CFB)</v>
      </c>
      <c r="D15" s="4"/>
      <c r="E15" s="18">
        <v>1</v>
      </c>
      <c r="F15" s="19">
        <v>0</v>
      </c>
      <c r="G15" s="28">
        <f>IF(E15&gt;F15,1,0)</f>
        <v>1</v>
      </c>
      <c r="H15" s="39">
        <f>IF(E15="",0,IF(E15=F15,1,0))</f>
        <v>0</v>
      </c>
      <c r="I15" s="40"/>
      <c r="J15" s="40"/>
      <c r="K15" s="41"/>
      <c r="L15" s="33"/>
      <c r="M15" s="33"/>
      <c r="N15" s="33"/>
      <c r="O15" s="33"/>
      <c r="P15" s="33"/>
      <c r="Q15" s="33"/>
      <c r="R15" s="33"/>
      <c r="S15" s="33"/>
    </row>
    <row r="16" spans="2:19" ht="15" thickBot="1" x14ac:dyDescent="0.4">
      <c r="B16" s="20" t="str">
        <f>C11</f>
        <v>Gabriel Bento (ZARCO)</v>
      </c>
      <c r="C16" s="21" t="str">
        <f>C12</f>
        <v>Guilherme Santos (CFB)</v>
      </c>
      <c r="D16" s="4"/>
      <c r="E16" s="22">
        <v>0</v>
      </c>
      <c r="F16" s="23">
        <v>1</v>
      </c>
      <c r="G16" s="28">
        <f t="shared" ref="G16:G24" si="0">IF(E16&gt;F16,1,0)</f>
        <v>0</v>
      </c>
      <c r="H16" s="39">
        <f t="shared" ref="H16:H24" si="1">IF(E16="",0,IF(E16=F16,1,0))</f>
        <v>0</v>
      </c>
      <c r="I16" s="40"/>
      <c r="J16" s="40"/>
      <c r="K16" s="41"/>
      <c r="L16" s="33"/>
      <c r="M16" s="33"/>
      <c r="N16" s="33"/>
      <c r="O16" s="33"/>
      <c r="P16" s="33"/>
      <c r="Q16" s="33"/>
      <c r="R16" s="33"/>
      <c r="S16" s="33"/>
    </row>
    <row r="17" spans="2:19" ht="15" thickBot="1" x14ac:dyDescent="0.4">
      <c r="B17" s="24" t="str">
        <f>C12</f>
        <v>Guilherme Santos (CFB)</v>
      </c>
      <c r="C17" s="24" t="str">
        <f>C8</f>
        <v>Luis Silva (CFB)</v>
      </c>
      <c r="D17" s="4"/>
      <c r="E17" s="25">
        <v>0</v>
      </c>
      <c r="F17" s="5">
        <v>1</v>
      </c>
      <c r="G17" s="28">
        <f t="shared" si="0"/>
        <v>0</v>
      </c>
      <c r="H17" s="39">
        <f t="shared" si="1"/>
        <v>0</v>
      </c>
      <c r="I17" s="40"/>
      <c r="J17" s="40"/>
      <c r="K17" s="41"/>
      <c r="L17" s="33"/>
      <c r="M17" s="33"/>
      <c r="N17" s="33"/>
      <c r="O17" s="33"/>
      <c r="P17" s="33"/>
      <c r="Q17" s="33"/>
      <c r="R17" s="33"/>
      <c r="S17" s="33"/>
    </row>
    <row r="18" spans="2:19" ht="15" thickBot="1" x14ac:dyDescent="0.4">
      <c r="B18" s="26" t="str">
        <f>C11</f>
        <v>Gabriel Bento (ZARCO)</v>
      </c>
      <c r="C18" s="26" t="str">
        <f>C9</f>
        <v>Alexandre Fontes (SCB)</v>
      </c>
      <c r="D18" s="4"/>
      <c r="E18" s="25">
        <v>1</v>
      </c>
      <c r="F18" s="5">
        <v>0</v>
      </c>
      <c r="G18" s="28">
        <f t="shared" si="0"/>
        <v>1</v>
      </c>
      <c r="H18" s="39">
        <f t="shared" si="1"/>
        <v>0</v>
      </c>
      <c r="I18" s="40"/>
      <c r="J18" s="40"/>
      <c r="K18" s="41"/>
      <c r="L18" s="33"/>
      <c r="M18" s="33"/>
      <c r="N18" s="33"/>
      <c r="O18" s="33"/>
      <c r="P18" s="33"/>
      <c r="Q18" s="33"/>
      <c r="R18" s="33"/>
      <c r="S18" s="33"/>
    </row>
    <row r="19" spans="2:19" ht="15" thickBot="1" x14ac:dyDescent="0.4">
      <c r="B19" s="16" t="str">
        <f>C10</f>
        <v>Pedro Araujo (CFB)</v>
      </c>
      <c r="C19" s="17" t="str">
        <f>C12</f>
        <v>Guilherme Santos (CFB)</v>
      </c>
      <c r="D19" s="4"/>
      <c r="E19" s="18">
        <v>0</v>
      </c>
      <c r="F19" s="19">
        <v>0</v>
      </c>
      <c r="G19" s="28">
        <f t="shared" si="0"/>
        <v>0</v>
      </c>
      <c r="H19" s="39">
        <f t="shared" si="1"/>
        <v>1</v>
      </c>
      <c r="I19" s="40"/>
      <c r="J19" s="40"/>
      <c r="K19" s="41"/>
      <c r="L19" s="33"/>
      <c r="M19" s="33"/>
      <c r="N19" s="33"/>
      <c r="O19" s="33"/>
      <c r="P19" s="33"/>
      <c r="Q19" s="33"/>
      <c r="R19" s="33"/>
      <c r="S19" s="33"/>
    </row>
    <row r="20" spans="2:19" ht="15" thickBot="1" x14ac:dyDescent="0.4">
      <c r="B20" s="20" t="str">
        <f>C8</f>
        <v>Luis Silva (CFB)</v>
      </c>
      <c r="C20" s="21" t="str">
        <f>C9</f>
        <v>Alexandre Fontes (SCB)</v>
      </c>
      <c r="D20" s="4"/>
      <c r="E20" s="18">
        <v>2</v>
      </c>
      <c r="F20" s="19">
        <v>0</v>
      </c>
      <c r="G20" s="28">
        <f t="shared" si="0"/>
        <v>1</v>
      </c>
      <c r="H20" s="39">
        <f t="shared" si="1"/>
        <v>0</v>
      </c>
      <c r="I20" s="40"/>
      <c r="J20" s="40"/>
      <c r="K20" s="41"/>
      <c r="L20" s="33"/>
      <c r="M20" s="33"/>
      <c r="N20" s="33"/>
      <c r="O20" s="33"/>
      <c r="P20" s="33"/>
      <c r="Q20" s="33"/>
      <c r="R20" s="33"/>
      <c r="S20" s="33"/>
    </row>
    <row r="21" spans="2:19" ht="15" thickBot="1" x14ac:dyDescent="0.4">
      <c r="B21" s="24" t="str">
        <f>C10</f>
        <v>Pedro Araujo (CFB)</v>
      </c>
      <c r="C21" s="24" t="str">
        <f>C20</f>
        <v>Alexandre Fontes (SCB)</v>
      </c>
      <c r="D21" s="4"/>
      <c r="E21" s="25">
        <v>3</v>
      </c>
      <c r="F21" s="5">
        <v>0</v>
      </c>
      <c r="G21" s="28">
        <f t="shared" si="0"/>
        <v>1</v>
      </c>
      <c r="H21" s="39">
        <f t="shared" si="1"/>
        <v>0</v>
      </c>
      <c r="I21" s="40"/>
      <c r="J21" s="40"/>
      <c r="K21" s="41"/>
      <c r="L21" s="33"/>
      <c r="M21" s="33"/>
      <c r="N21" s="33"/>
      <c r="O21" s="33"/>
      <c r="P21" s="33"/>
      <c r="Q21" s="33"/>
      <c r="R21" s="33"/>
      <c r="S21" s="33"/>
    </row>
    <row r="22" spans="2:19" ht="15" thickBot="1" x14ac:dyDescent="0.4">
      <c r="B22" s="26" t="str">
        <f>C11</f>
        <v>Gabriel Bento (ZARCO)</v>
      </c>
      <c r="C22" s="26" t="str">
        <f>C8</f>
        <v>Luis Silva (CFB)</v>
      </c>
      <c r="D22" s="4"/>
      <c r="E22" s="25">
        <v>0</v>
      </c>
      <c r="F22" s="5">
        <v>2</v>
      </c>
      <c r="G22" s="28">
        <f t="shared" si="0"/>
        <v>0</v>
      </c>
      <c r="H22" s="39">
        <f t="shared" si="1"/>
        <v>0</v>
      </c>
      <c r="I22" s="40"/>
      <c r="J22" s="40"/>
      <c r="K22" s="41"/>
      <c r="L22" s="33"/>
      <c r="M22" s="33"/>
      <c r="N22" s="33"/>
      <c r="O22" s="33"/>
      <c r="P22" s="33"/>
      <c r="Q22" s="33"/>
      <c r="R22" s="33"/>
      <c r="S22" s="33"/>
    </row>
    <row r="23" spans="2:19" ht="15" thickBot="1" x14ac:dyDescent="0.4">
      <c r="B23" s="16" t="str">
        <f>C10</f>
        <v>Pedro Araujo (CFB)</v>
      </c>
      <c r="C23" s="17" t="str">
        <f>C11</f>
        <v>Gabriel Bento (ZARCO)</v>
      </c>
      <c r="D23" s="4"/>
      <c r="E23" s="18">
        <v>2</v>
      </c>
      <c r="F23" s="19">
        <v>0</v>
      </c>
      <c r="G23" s="28">
        <f t="shared" si="0"/>
        <v>1</v>
      </c>
      <c r="H23" s="39">
        <f t="shared" si="1"/>
        <v>0</v>
      </c>
      <c r="I23" s="40"/>
      <c r="J23" s="40"/>
      <c r="K23" s="41"/>
      <c r="L23" s="33"/>
      <c r="M23" s="33"/>
      <c r="N23" s="33"/>
      <c r="O23" s="33"/>
      <c r="P23" s="33"/>
      <c r="Q23" s="33"/>
      <c r="R23" s="33"/>
      <c r="S23" s="33"/>
    </row>
    <row r="24" spans="2:19" ht="15" thickBot="1" x14ac:dyDescent="0.4">
      <c r="B24" s="20" t="str">
        <f>C12</f>
        <v>Guilherme Santos (CFB)</v>
      </c>
      <c r="C24" s="21" t="str">
        <f>C9</f>
        <v>Alexandre Fontes (SCB)</v>
      </c>
      <c r="D24" s="4"/>
      <c r="E24" s="18">
        <v>0</v>
      </c>
      <c r="F24" s="19">
        <v>1</v>
      </c>
      <c r="G24" s="28">
        <f t="shared" si="0"/>
        <v>0</v>
      </c>
      <c r="H24" s="39">
        <f t="shared" si="1"/>
        <v>0</v>
      </c>
      <c r="I24" s="40"/>
      <c r="J24" s="40"/>
      <c r="K24" s="41"/>
      <c r="L24" s="33"/>
      <c r="M24" s="33"/>
      <c r="N24" s="33"/>
      <c r="O24" s="33"/>
      <c r="P24" s="33"/>
      <c r="Q24" s="33"/>
      <c r="R24" s="33"/>
      <c r="S24" s="33"/>
    </row>
    <row r="25" spans="2:19" x14ac:dyDescent="0.35">
      <c r="G25" s="27"/>
      <c r="H25" s="27"/>
      <c r="I25" s="27"/>
      <c r="L25" s="33"/>
      <c r="M25" s="33"/>
      <c r="N25" s="33"/>
      <c r="O25" s="33"/>
      <c r="P25" s="33"/>
      <c r="Q25" s="33"/>
      <c r="R25" s="33"/>
      <c r="S25" s="33"/>
    </row>
    <row r="27" spans="2:19" ht="15.5" x14ac:dyDescent="0.35">
      <c r="B27" s="30" t="s">
        <v>10</v>
      </c>
      <c r="C27" s="31"/>
      <c r="D27" s="31"/>
      <c r="E27" s="31"/>
      <c r="F27" s="31"/>
      <c r="G27" s="31"/>
      <c r="H27" s="31"/>
      <c r="I27" s="31"/>
      <c r="J27" s="31"/>
      <c r="K27" s="32"/>
    </row>
    <row r="28" spans="2:19" x14ac:dyDescent="0.35">
      <c r="B28" s="12"/>
      <c r="C28" s="12" t="s">
        <v>26</v>
      </c>
      <c r="D28" s="11"/>
      <c r="E28" s="4"/>
      <c r="F28" s="4"/>
      <c r="G28" s="38"/>
      <c r="H28" s="38"/>
      <c r="I28" s="38"/>
      <c r="J28" s="38"/>
      <c r="K28" s="38"/>
      <c r="L28" s="33"/>
      <c r="M28" s="33"/>
      <c r="N28" s="33"/>
      <c r="O28" s="33"/>
      <c r="P28" s="33"/>
      <c r="Q28" s="33"/>
      <c r="R28" s="33"/>
      <c r="S28" s="33"/>
    </row>
    <row r="29" spans="2:19" x14ac:dyDescent="0.35">
      <c r="B29" s="1"/>
      <c r="C29" s="2"/>
      <c r="D29" s="10" t="s">
        <v>1</v>
      </c>
      <c r="E29" s="6" t="s">
        <v>4</v>
      </c>
      <c r="F29" s="6" t="s">
        <v>2</v>
      </c>
      <c r="G29" s="7" t="s">
        <v>5</v>
      </c>
      <c r="H29" s="7" t="s">
        <v>6</v>
      </c>
      <c r="I29" s="7" t="s">
        <v>7</v>
      </c>
      <c r="J29" s="6" t="s">
        <v>8</v>
      </c>
      <c r="K29" s="6" t="s">
        <v>3</v>
      </c>
      <c r="L29" s="33"/>
      <c r="M29" s="33"/>
      <c r="N29" s="33"/>
      <c r="O29" s="33"/>
      <c r="P29" s="33"/>
      <c r="Q29" s="33"/>
      <c r="R29" s="33"/>
      <c r="S29" s="33"/>
    </row>
    <row r="30" spans="2:19" x14ac:dyDescent="0.35">
      <c r="B30" s="1"/>
      <c r="C30" s="13" t="s">
        <v>15</v>
      </c>
      <c r="D30" s="36">
        <f>3*F30+G30</f>
        <v>10</v>
      </c>
      <c r="E30" s="8">
        <f>SUM(F30:H30)</f>
        <v>4</v>
      </c>
      <c r="F30" s="8">
        <v>3</v>
      </c>
      <c r="G30" s="8">
        <f>SUM(H37+H39+H42+H44)</f>
        <v>1</v>
      </c>
      <c r="H30" s="8">
        <f>SUM(I37+G39+I42+G44)</f>
        <v>0</v>
      </c>
      <c r="I30" s="9">
        <f>SUM(E37,F39,E42,F44)</f>
        <v>8</v>
      </c>
      <c r="J30" s="9">
        <f>SUM(F37,E39,F42,E44)</f>
        <v>1</v>
      </c>
      <c r="K30" s="8">
        <f>I30-J30</f>
        <v>7</v>
      </c>
      <c r="L30" s="33"/>
      <c r="M30" s="33"/>
      <c r="N30" s="33"/>
      <c r="O30" s="33"/>
      <c r="P30" s="33"/>
      <c r="Q30" s="33"/>
      <c r="R30" s="33"/>
      <c r="S30" s="33"/>
    </row>
    <row r="31" spans="2:19" x14ac:dyDescent="0.35">
      <c r="B31" s="3"/>
      <c r="C31" s="13" t="s">
        <v>22</v>
      </c>
      <c r="D31" s="36">
        <f>3*F31+G31</f>
        <v>0</v>
      </c>
      <c r="E31" s="8">
        <f>SUM(F31:H31)</f>
        <v>4</v>
      </c>
      <c r="F31" s="8">
        <f>SUM(I46+I40+I43,I42)</f>
        <v>0</v>
      </c>
      <c r="G31" s="8">
        <f>SUM(H40+H42+H43+H46)</f>
        <v>0</v>
      </c>
      <c r="H31" s="8">
        <f>SUM(G40+G43+G42+G46)</f>
        <v>4</v>
      </c>
      <c r="I31" s="9">
        <f>SUM(F42,F40,F43,F46)</f>
        <v>2</v>
      </c>
      <c r="J31" s="9">
        <f>SUM(E40,E42,E43,E46)</f>
        <v>15</v>
      </c>
      <c r="K31" s="8">
        <f>I31-J31</f>
        <v>-13</v>
      </c>
      <c r="L31" s="33"/>
      <c r="M31" s="33"/>
      <c r="N31" s="33"/>
      <c r="O31" s="33"/>
      <c r="P31" s="33"/>
      <c r="Q31" s="33"/>
      <c r="R31" s="33"/>
      <c r="S31" s="33"/>
    </row>
    <row r="32" spans="2:19" x14ac:dyDescent="0.35">
      <c r="B32" s="3"/>
      <c r="C32" s="13" t="s">
        <v>16</v>
      </c>
      <c r="D32" s="36">
        <f>3*F32+G32</f>
        <v>10</v>
      </c>
      <c r="E32" s="8">
        <f>SUM(F32:H32)</f>
        <v>4</v>
      </c>
      <c r="F32" s="8">
        <f>SUM(I37+G41+G43,G45)</f>
        <v>3</v>
      </c>
      <c r="G32" s="8">
        <f>SUM(H37+H41+H43+H45)</f>
        <v>1</v>
      </c>
      <c r="H32" s="8">
        <f>SUM(G37+I41+I43+I45)</f>
        <v>0</v>
      </c>
      <c r="I32" s="9">
        <f>SUM(F37,E41,E43,E45)</f>
        <v>14</v>
      </c>
      <c r="J32" s="9">
        <f>SUM(E37,F41,F43,F45)</f>
        <v>2</v>
      </c>
      <c r="K32" s="8">
        <f>I32-J32</f>
        <v>12</v>
      </c>
      <c r="L32" s="33"/>
      <c r="M32" s="33"/>
      <c r="N32" s="33"/>
      <c r="O32" s="33"/>
      <c r="P32" s="33"/>
      <c r="Q32" s="33"/>
      <c r="R32" s="33"/>
      <c r="S32" s="33"/>
    </row>
    <row r="33" spans="2:19" x14ac:dyDescent="0.35">
      <c r="B33" s="3"/>
      <c r="C33" s="37" t="s">
        <v>20</v>
      </c>
      <c r="D33" s="36">
        <f>3*F33+G33</f>
        <v>6</v>
      </c>
      <c r="E33" s="8">
        <f>SUM(F33:H33)</f>
        <v>4</v>
      </c>
      <c r="F33" s="8">
        <f>SUM(G38+G40+G44+I45)</f>
        <v>2</v>
      </c>
      <c r="G33" s="8">
        <f>SUM(H40+H44+H45+H38)</f>
        <v>0</v>
      </c>
      <c r="H33" s="8">
        <v>2</v>
      </c>
      <c r="I33" s="9">
        <f>SUM(E38,E40,E44,F45)</f>
        <v>7</v>
      </c>
      <c r="J33" s="9">
        <f>SUM(F38,F40,F44,E45)</f>
        <v>7</v>
      </c>
      <c r="K33" s="8">
        <f>I33-J33</f>
        <v>0</v>
      </c>
      <c r="L33" s="33"/>
      <c r="M33" s="33"/>
      <c r="N33" s="33"/>
      <c r="O33" s="33"/>
      <c r="P33" s="33"/>
      <c r="Q33" s="33"/>
      <c r="R33" s="33"/>
      <c r="S33" s="33"/>
    </row>
    <row r="34" spans="2:19" x14ac:dyDescent="0.35">
      <c r="B34" s="3"/>
      <c r="C34" s="37" t="s">
        <v>21</v>
      </c>
      <c r="D34" s="36">
        <f>3*F34+G34</f>
        <v>3</v>
      </c>
      <c r="E34" s="8">
        <f>SUM(F34:H34)</f>
        <v>4</v>
      </c>
      <c r="F34" s="8">
        <f>SUM(I38+G39+I41+G46)</f>
        <v>1</v>
      </c>
      <c r="G34" s="8">
        <f>SUM(H38+H39+H41+H46)</f>
        <v>0</v>
      </c>
      <c r="H34" s="8">
        <v>3</v>
      </c>
      <c r="I34" s="9">
        <f>SUM(F38,E39,F41,E46)</f>
        <v>3</v>
      </c>
      <c r="J34" s="9">
        <f>SUM(E38,F39,E41,F46)</f>
        <v>9</v>
      </c>
      <c r="K34" s="8">
        <f>I34-J34</f>
        <v>-6</v>
      </c>
      <c r="L34" s="33"/>
      <c r="M34" s="33"/>
      <c r="N34" s="33"/>
      <c r="O34" s="33"/>
      <c r="P34" s="33"/>
      <c r="Q34" s="33"/>
      <c r="R34" s="33"/>
      <c r="S34" s="33"/>
    </row>
    <row r="35" spans="2:19" x14ac:dyDescent="0.35">
      <c r="L35" s="33"/>
      <c r="M35" s="33"/>
      <c r="N35" s="33"/>
      <c r="O35" s="33"/>
      <c r="P35" s="33"/>
      <c r="Q35" s="33"/>
      <c r="R35" s="33"/>
      <c r="S35" s="33"/>
    </row>
    <row r="36" spans="2:19" ht="15" thickBot="1" x14ac:dyDescent="0.4">
      <c r="B36" t="s">
        <v>9</v>
      </c>
      <c r="E36" s="42" t="s">
        <v>23</v>
      </c>
      <c r="F36" s="42"/>
      <c r="G36" s="27"/>
      <c r="H36" t="s">
        <v>11</v>
      </c>
      <c r="I36" s="27"/>
      <c r="L36" s="33"/>
      <c r="M36" s="33"/>
      <c r="N36" s="33"/>
      <c r="O36" s="33"/>
      <c r="P36" s="33"/>
      <c r="Q36" s="33"/>
      <c r="R36" s="33"/>
      <c r="S36" s="33"/>
    </row>
    <row r="37" spans="2:19" ht="15" thickBot="1" x14ac:dyDescent="0.4">
      <c r="B37" s="16" t="str">
        <f>C30</f>
        <v>Vasco Henriques (CFB)</v>
      </c>
      <c r="C37" s="17" t="str">
        <f>C32</f>
        <v>Pedro Amaro (CFB)</v>
      </c>
      <c r="D37" s="4"/>
      <c r="E37" s="18">
        <v>0</v>
      </c>
      <c r="F37" s="19">
        <v>0</v>
      </c>
      <c r="G37" s="28">
        <f>IF(E37&gt;F37,1,0)</f>
        <v>0</v>
      </c>
      <c r="H37" s="39">
        <f>IF(E37="",0,IF(E37=F37,1,0))</f>
        <v>1</v>
      </c>
      <c r="I37" s="40"/>
      <c r="J37" s="40"/>
      <c r="K37" s="41"/>
      <c r="L37" s="33"/>
      <c r="M37" s="33"/>
      <c r="N37" s="33"/>
      <c r="O37" s="33"/>
      <c r="P37" s="33"/>
      <c r="Q37" s="33"/>
      <c r="R37" s="33"/>
      <c r="S37" s="33"/>
    </row>
    <row r="38" spans="2:19" ht="15" thickBot="1" x14ac:dyDescent="0.4">
      <c r="B38" s="20" t="str">
        <f>C33</f>
        <v>Carlos Ricardo (SCB)</v>
      </c>
      <c r="C38" s="21" t="str">
        <f>C34</f>
        <v>Francisco Bento (CFB)</v>
      </c>
      <c r="D38" s="4"/>
      <c r="E38" s="22">
        <v>3</v>
      </c>
      <c r="F38" s="23">
        <v>1</v>
      </c>
      <c r="G38" s="28">
        <f>IF(E38&gt;F38,1,0)</f>
        <v>1</v>
      </c>
      <c r="H38" s="43">
        <f t="shared" ref="H38:H46" si="2">IF(E38="",0,IF(E38=F38,1,0))</f>
        <v>0</v>
      </c>
      <c r="I38" s="44"/>
      <c r="J38" s="44"/>
      <c r="K38" s="45"/>
      <c r="L38" s="33"/>
      <c r="M38" s="33"/>
      <c r="N38" s="33"/>
      <c r="O38" s="33"/>
      <c r="P38" s="33"/>
      <c r="Q38" s="33"/>
      <c r="R38" s="33"/>
      <c r="S38" s="33"/>
    </row>
    <row r="39" spans="2:19" ht="15" thickBot="1" x14ac:dyDescent="0.4">
      <c r="B39" s="24" t="str">
        <f>C34</f>
        <v>Francisco Bento (CFB)</v>
      </c>
      <c r="C39" s="24" t="str">
        <f>C30</f>
        <v>Vasco Henriques (CFB)</v>
      </c>
      <c r="D39" s="4"/>
      <c r="E39" s="25">
        <v>0</v>
      </c>
      <c r="F39" s="5">
        <v>1</v>
      </c>
      <c r="G39" s="28">
        <f>IF(E39&gt;F39,1,0)</f>
        <v>0</v>
      </c>
      <c r="H39" s="43">
        <f t="shared" si="2"/>
        <v>0</v>
      </c>
      <c r="I39" s="44"/>
      <c r="J39" s="44"/>
      <c r="K39" s="45"/>
      <c r="L39" s="33"/>
      <c r="M39" s="33"/>
      <c r="N39" s="33"/>
      <c r="O39" s="33"/>
      <c r="P39" s="33"/>
      <c r="Q39" s="33"/>
      <c r="R39" s="33"/>
      <c r="S39" s="33"/>
    </row>
    <row r="40" spans="2:19" ht="15" thickBot="1" x14ac:dyDescent="0.4">
      <c r="B40" s="26" t="str">
        <f>C33</f>
        <v>Carlos Ricardo (SCB)</v>
      </c>
      <c r="C40" s="26" t="str">
        <f>C31</f>
        <v>Tomás Amaro (ZARCO)</v>
      </c>
      <c r="D40" s="4"/>
      <c r="E40" s="25">
        <v>3</v>
      </c>
      <c r="F40" s="5">
        <v>1</v>
      </c>
      <c r="G40" s="28">
        <f t="shared" ref="G40:G46" si="3">IF(E40&gt;F40,1,0)</f>
        <v>1</v>
      </c>
      <c r="H40" s="43">
        <f t="shared" si="2"/>
        <v>0</v>
      </c>
      <c r="I40" s="44"/>
      <c r="J40" s="44"/>
      <c r="K40" s="45"/>
      <c r="L40" s="33"/>
      <c r="M40" s="33"/>
      <c r="N40" s="33"/>
      <c r="O40" s="33"/>
      <c r="P40" s="33"/>
      <c r="Q40" s="33"/>
      <c r="R40" s="33"/>
      <c r="S40" s="33"/>
    </row>
    <row r="41" spans="2:19" ht="15" thickBot="1" x14ac:dyDescent="0.4">
      <c r="B41" s="16" t="str">
        <f>C32</f>
        <v>Pedro Amaro (CFB)</v>
      </c>
      <c r="C41" s="17" t="str">
        <f>C34</f>
        <v>Francisco Bento (CFB)</v>
      </c>
      <c r="D41" s="4"/>
      <c r="E41" s="18">
        <v>5</v>
      </c>
      <c r="F41" s="19">
        <v>1</v>
      </c>
      <c r="G41" s="28">
        <f t="shared" si="3"/>
        <v>1</v>
      </c>
      <c r="H41" s="43">
        <f t="shared" si="2"/>
        <v>0</v>
      </c>
      <c r="I41" s="44"/>
      <c r="J41" s="44"/>
      <c r="K41" s="45"/>
      <c r="L41" s="33"/>
      <c r="M41" s="33"/>
      <c r="N41" s="33"/>
      <c r="O41" s="33"/>
      <c r="P41" s="33"/>
      <c r="Q41" s="33"/>
      <c r="R41" s="33"/>
      <c r="S41" s="33"/>
    </row>
    <row r="42" spans="2:19" ht="15" thickBot="1" x14ac:dyDescent="0.4">
      <c r="B42" s="20" t="str">
        <f>C30</f>
        <v>Vasco Henriques (CFB)</v>
      </c>
      <c r="C42" s="21" t="str">
        <f>C31</f>
        <v>Tomás Amaro (ZARCO)</v>
      </c>
      <c r="D42" s="4"/>
      <c r="E42" s="18">
        <v>4</v>
      </c>
      <c r="F42" s="19">
        <v>0</v>
      </c>
      <c r="G42" s="28">
        <f t="shared" si="3"/>
        <v>1</v>
      </c>
      <c r="H42" s="43">
        <f t="shared" si="2"/>
        <v>0</v>
      </c>
      <c r="I42" s="44"/>
      <c r="J42" s="44"/>
      <c r="K42" s="45"/>
      <c r="L42" s="33"/>
      <c r="M42" s="33"/>
      <c r="N42" s="33"/>
      <c r="O42" s="33"/>
      <c r="P42" s="33"/>
      <c r="Q42" s="33"/>
      <c r="R42" s="33"/>
      <c r="S42" s="33"/>
    </row>
    <row r="43" spans="2:19" ht="15" thickBot="1" x14ac:dyDescent="0.4">
      <c r="B43" s="24" t="str">
        <f>C32</f>
        <v>Pedro Amaro (CFB)</v>
      </c>
      <c r="C43" s="24" t="str">
        <f>C42</f>
        <v>Tomás Amaro (ZARCO)</v>
      </c>
      <c r="D43" s="4"/>
      <c r="E43" s="25">
        <v>7</v>
      </c>
      <c r="F43" s="5">
        <v>1</v>
      </c>
      <c r="G43" s="28">
        <f t="shared" si="3"/>
        <v>1</v>
      </c>
      <c r="H43" s="43">
        <f t="shared" si="2"/>
        <v>0</v>
      </c>
      <c r="I43" s="44"/>
      <c r="J43" s="44"/>
      <c r="K43" s="45"/>
      <c r="L43" s="33"/>
      <c r="M43" s="33"/>
      <c r="N43" s="33"/>
      <c r="O43" s="33"/>
      <c r="P43" s="33"/>
      <c r="Q43" s="33"/>
      <c r="R43" s="33"/>
      <c r="S43" s="33"/>
    </row>
    <row r="44" spans="2:19" ht="15" thickBot="1" x14ac:dyDescent="0.4">
      <c r="B44" s="26" t="str">
        <f>C33</f>
        <v>Carlos Ricardo (SCB)</v>
      </c>
      <c r="C44" s="26" t="str">
        <f>C30</f>
        <v>Vasco Henriques (CFB)</v>
      </c>
      <c r="D44" s="4"/>
      <c r="E44" s="25">
        <v>1</v>
      </c>
      <c r="F44" s="5">
        <v>3</v>
      </c>
      <c r="G44" s="28">
        <f t="shared" si="3"/>
        <v>0</v>
      </c>
      <c r="H44" s="43">
        <f t="shared" si="2"/>
        <v>0</v>
      </c>
      <c r="I44" s="44"/>
      <c r="J44" s="44"/>
      <c r="K44" s="45"/>
      <c r="L44" s="33"/>
      <c r="M44" s="33"/>
      <c r="N44" s="33"/>
      <c r="O44" s="33"/>
      <c r="P44" s="33"/>
      <c r="Q44" s="33"/>
      <c r="R44" s="33"/>
      <c r="S44" s="33"/>
    </row>
    <row r="45" spans="2:19" ht="15" thickBot="1" x14ac:dyDescent="0.4">
      <c r="B45" s="16" t="str">
        <f>C32</f>
        <v>Pedro Amaro (CFB)</v>
      </c>
      <c r="C45" s="17" t="str">
        <f>C33</f>
        <v>Carlos Ricardo (SCB)</v>
      </c>
      <c r="D45" s="4"/>
      <c r="E45" s="18">
        <v>2</v>
      </c>
      <c r="F45" s="19">
        <v>0</v>
      </c>
      <c r="G45" s="28">
        <f t="shared" si="3"/>
        <v>1</v>
      </c>
      <c r="H45" s="43">
        <f t="shared" si="2"/>
        <v>0</v>
      </c>
      <c r="I45" s="44"/>
      <c r="J45" s="44"/>
      <c r="K45" s="45"/>
      <c r="L45" s="33"/>
      <c r="M45" s="33"/>
      <c r="N45" s="33"/>
      <c r="O45" s="33"/>
      <c r="P45" s="33"/>
      <c r="Q45" s="33"/>
      <c r="R45" s="33"/>
      <c r="S45" s="33"/>
    </row>
    <row r="46" spans="2:19" ht="15" thickBot="1" x14ac:dyDescent="0.4">
      <c r="B46" s="20" t="str">
        <f>C34</f>
        <v>Francisco Bento (CFB)</v>
      </c>
      <c r="C46" s="21" t="str">
        <f>C31</f>
        <v>Tomás Amaro (ZARCO)</v>
      </c>
      <c r="D46" s="4"/>
      <c r="E46" s="18">
        <v>1</v>
      </c>
      <c r="F46" s="19">
        <v>0</v>
      </c>
      <c r="G46" s="28">
        <f t="shared" si="3"/>
        <v>1</v>
      </c>
      <c r="H46" s="46">
        <f t="shared" si="2"/>
        <v>0</v>
      </c>
      <c r="I46" s="47"/>
      <c r="J46" s="47"/>
      <c r="K46" s="48"/>
      <c r="L46" s="33"/>
      <c r="M46" s="33"/>
      <c r="N46" s="33"/>
      <c r="O46" s="33"/>
      <c r="P46" s="33"/>
      <c r="Q46" s="33"/>
      <c r="R46" s="33"/>
      <c r="S46" s="33"/>
    </row>
  </sheetData>
  <mergeCells count="24">
    <mergeCell ref="H46:K46"/>
    <mergeCell ref="E36:F36"/>
    <mergeCell ref="H41:K41"/>
    <mergeCell ref="H42:K42"/>
    <mergeCell ref="H43:K43"/>
    <mergeCell ref="H44:K44"/>
    <mergeCell ref="H45:K45"/>
    <mergeCell ref="E14:F14"/>
    <mergeCell ref="H37:K37"/>
    <mergeCell ref="H38:K38"/>
    <mergeCell ref="H39:K39"/>
    <mergeCell ref="H40:K40"/>
    <mergeCell ref="G6:K6"/>
    <mergeCell ref="G28:K28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DA2F-06A4-47F8-A5E6-DCD538C4AA4A}">
  <dimension ref="B2:S46"/>
  <sheetViews>
    <sheetView topLeftCell="A4" workbookViewId="0">
      <selection activeCell="E9" sqref="E9"/>
    </sheetView>
  </sheetViews>
  <sheetFormatPr defaultRowHeight="14.5" x14ac:dyDescent="0.35"/>
  <cols>
    <col min="1" max="1" width="11.6328125" bestFit="1" customWidth="1"/>
    <col min="2" max="2" width="25.6328125" customWidth="1"/>
    <col min="3" max="3" width="27.08984375" customWidth="1"/>
    <col min="4" max="4" width="4.36328125" customWidth="1"/>
    <col min="5" max="5" width="5" customWidth="1"/>
    <col min="6" max="6" width="4.90625" customWidth="1"/>
    <col min="7" max="7" width="5.453125" customWidth="1"/>
    <col min="8" max="8" width="4.90625" customWidth="1"/>
    <col min="9" max="9" width="6.08984375" customWidth="1"/>
    <col min="10" max="10" width="6.54296875" customWidth="1"/>
    <col min="11" max="11" width="6.6328125" customWidth="1"/>
  </cols>
  <sheetData>
    <row r="2" spans="2:19" ht="21" x14ac:dyDescent="0.5">
      <c r="B2" s="14" t="s">
        <v>13</v>
      </c>
      <c r="C2" s="15"/>
      <c r="D2" s="15"/>
      <c r="E2" s="15"/>
      <c r="F2" s="15"/>
      <c r="G2" s="15"/>
      <c r="H2" s="15"/>
      <c r="I2" s="15"/>
      <c r="J2" s="15"/>
      <c r="K2" s="15"/>
    </row>
    <row r="3" spans="2:19" x14ac:dyDescent="0.35">
      <c r="B3" s="29" t="s">
        <v>12</v>
      </c>
      <c r="C3" s="29"/>
      <c r="D3" s="29"/>
      <c r="E3" s="29"/>
      <c r="F3" s="29"/>
      <c r="G3" s="29"/>
      <c r="H3" s="29"/>
      <c r="I3" s="29"/>
      <c r="J3" s="29"/>
      <c r="K3" s="29"/>
    </row>
    <row r="5" spans="2:19" ht="15.5" x14ac:dyDescent="0.35">
      <c r="B5" s="30" t="s">
        <v>0</v>
      </c>
      <c r="C5" s="31"/>
      <c r="D5" s="31"/>
      <c r="E5" s="31"/>
      <c r="F5" s="31"/>
      <c r="G5" s="31"/>
      <c r="H5" s="31"/>
      <c r="I5" s="31"/>
      <c r="J5" s="31"/>
      <c r="K5" s="32"/>
    </row>
    <row r="6" spans="2:19" x14ac:dyDescent="0.35">
      <c r="B6" s="12"/>
      <c r="C6" s="12"/>
      <c r="D6" s="11"/>
      <c r="E6" s="4"/>
      <c r="F6" s="4"/>
      <c r="G6" s="38"/>
      <c r="H6" s="38"/>
      <c r="I6" s="38"/>
      <c r="J6" s="38"/>
      <c r="K6" s="38"/>
      <c r="L6" s="33"/>
      <c r="M6" s="33"/>
      <c r="N6" s="33"/>
      <c r="O6" s="33"/>
      <c r="P6" s="33"/>
      <c r="Q6" s="33"/>
      <c r="R6" s="33"/>
      <c r="S6" s="33"/>
    </row>
    <row r="7" spans="2:19" ht="15" thickBot="1" x14ac:dyDescent="0.4">
      <c r="B7" s="1"/>
      <c r="C7" s="2"/>
      <c r="D7" s="10" t="s">
        <v>1</v>
      </c>
      <c r="E7" s="6" t="s">
        <v>4</v>
      </c>
      <c r="F7" s="6" t="s">
        <v>2</v>
      </c>
      <c r="G7" s="7" t="s">
        <v>5</v>
      </c>
      <c r="H7" s="7" t="s">
        <v>6</v>
      </c>
      <c r="I7" s="7" t="s">
        <v>7</v>
      </c>
      <c r="J7" s="6" t="s">
        <v>8</v>
      </c>
      <c r="K7" s="6" t="s">
        <v>3</v>
      </c>
      <c r="L7" s="33"/>
      <c r="M7" s="33"/>
      <c r="N7" s="33"/>
      <c r="O7" s="33"/>
      <c r="P7" s="33"/>
      <c r="Q7" s="33"/>
      <c r="R7" s="33"/>
      <c r="S7" s="33"/>
    </row>
    <row r="8" spans="2:19" ht="15" thickBot="1" x14ac:dyDescent="0.4">
      <c r="B8" s="1"/>
      <c r="C8" s="34" t="s">
        <v>14</v>
      </c>
      <c r="D8" s="36">
        <f>3*F8+G8</f>
        <v>6</v>
      </c>
      <c r="E8" s="8">
        <f>SUM(F8:H8)</f>
        <v>2</v>
      </c>
      <c r="F8" s="8">
        <f>SUM(G15+I17+G20+I22)</f>
        <v>2</v>
      </c>
      <c r="G8" s="8">
        <f>SUM(H15+H17+H20+H22)</f>
        <v>0</v>
      </c>
      <c r="H8" s="8">
        <f>SUM(I15+G17+I20+G22)</f>
        <v>0</v>
      </c>
      <c r="I8" s="9">
        <f>SUM(E15,F17,E20,F22)</f>
        <v>6</v>
      </c>
      <c r="J8" s="9">
        <f>SUM(F15,E17,F20,E22)</f>
        <v>0</v>
      </c>
      <c r="K8" s="8">
        <f>I8-J8</f>
        <v>6</v>
      </c>
      <c r="L8" s="33"/>
      <c r="M8" s="33"/>
      <c r="N8" s="33"/>
      <c r="O8" s="33"/>
      <c r="P8" s="33"/>
      <c r="Q8" s="33"/>
      <c r="R8" s="33"/>
      <c r="S8" s="33"/>
    </row>
    <row r="9" spans="2:19" ht="15" thickBot="1" x14ac:dyDescent="0.4">
      <c r="B9" s="3"/>
      <c r="C9" s="35" t="s">
        <v>19</v>
      </c>
      <c r="D9" s="36">
        <f t="shared" ref="D9:D12" si="0">3*F9+G9</f>
        <v>0</v>
      </c>
      <c r="E9" s="8">
        <f t="shared" ref="E9:E12" si="1">SUM(F9:H9)</f>
        <v>3</v>
      </c>
      <c r="F9" s="8">
        <f>SUM(I24+I18+I21,I20)</f>
        <v>0</v>
      </c>
      <c r="G9" s="8">
        <f>SUM(H18+H20+H21+H24)</f>
        <v>0</v>
      </c>
      <c r="H9" s="8">
        <f>SUM(G18+G21+G20+G24)</f>
        <v>3</v>
      </c>
      <c r="I9" s="9">
        <f>SUM(F20,F18,F21,F24)</f>
        <v>1</v>
      </c>
      <c r="J9" s="9">
        <f>SUM(E18,E20,E21,E24)</f>
        <v>6</v>
      </c>
      <c r="K9" s="8">
        <f>I9-J9</f>
        <v>-5</v>
      </c>
      <c r="L9" s="33"/>
      <c r="M9" s="33"/>
      <c r="N9" s="33"/>
      <c r="O9" s="33"/>
      <c r="P9" s="33"/>
      <c r="Q9" s="33"/>
      <c r="R9" s="33"/>
      <c r="S9" s="33"/>
    </row>
    <row r="10" spans="2:19" ht="15" thickBot="1" x14ac:dyDescent="0.4">
      <c r="B10" s="3"/>
      <c r="C10" s="35" t="s">
        <v>17</v>
      </c>
      <c r="D10" s="36">
        <f t="shared" si="0"/>
        <v>7</v>
      </c>
      <c r="E10" s="8">
        <f t="shared" si="1"/>
        <v>4</v>
      </c>
      <c r="F10" s="8">
        <f>SUM(I15+G19+G21,G23)</f>
        <v>2</v>
      </c>
      <c r="G10" s="8">
        <f>SUM(H15+H19+H21+H23)</f>
        <v>1</v>
      </c>
      <c r="H10" s="8">
        <f>SUM(G15+I19+I21+I23)</f>
        <v>1</v>
      </c>
      <c r="I10" s="9">
        <f>SUM(F15,E19,E21,E23)</f>
        <v>5</v>
      </c>
      <c r="J10" s="9">
        <f>SUM(E15,F19,F21,F23)</f>
        <v>1</v>
      </c>
      <c r="K10" s="8">
        <f>I10-J10</f>
        <v>4</v>
      </c>
      <c r="L10" s="33"/>
      <c r="M10" s="33"/>
      <c r="N10" s="33"/>
      <c r="O10" s="33"/>
      <c r="P10" s="33"/>
      <c r="Q10" s="33"/>
      <c r="R10" s="33"/>
      <c r="S10" s="33"/>
    </row>
    <row r="11" spans="2:19" ht="15" thickBot="1" x14ac:dyDescent="0.4">
      <c r="B11" s="3"/>
      <c r="C11" s="35" t="s">
        <v>18</v>
      </c>
      <c r="D11" s="36">
        <f t="shared" si="0"/>
        <v>3</v>
      </c>
      <c r="E11" s="8">
        <f t="shared" si="1"/>
        <v>1</v>
      </c>
      <c r="F11" s="8">
        <f>SUM(I16+G20+G22,G24)</f>
        <v>1</v>
      </c>
      <c r="G11" s="8">
        <f>SUM(H16+H20+H22+H24)</f>
        <v>0</v>
      </c>
      <c r="H11" s="8">
        <f>SUM(G16+I20+I22+I24)</f>
        <v>0</v>
      </c>
      <c r="I11" s="9">
        <f>SUM(F16,E20,E22,E24)</f>
        <v>3</v>
      </c>
      <c r="J11" s="9">
        <f>SUM(E16,F20,F22,F24)</f>
        <v>3</v>
      </c>
      <c r="K11" s="8">
        <f>I11-J11</f>
        <v>0</v>
      </c>
      <c r="L11" s="33"/>
      <c r="M11" s="33"/>
      <c r="N11" s="33"/>
      <c r="O11" s="33"/>
      <c r="P11" s="33"/>
      <c r="Q11" s="33"/>
      <c r="R11" s="33"/>
      <c r="S11" s="33"/>
    </row>
    <row r="12" spans="2:19" ht="15" thickBot="1" x14ac:dyDescent="0.4">
      <c r="B12" s="3"/>
      <c r="C12" s="35" t="s">
        <v>24</v>
      </c>
      <c r="D12" s="36">
        <f t="shared" si="0"/>
        <v>6</v>
      </c>
      <c r="E12" s="8">
        <f t="shared" si="1"/>
        <v>2</v>
      </c>
      <c r="F12" s="8">
        <f>SUM(I17+G21+G23,G25)</f>
        <v>2</v>
      </c>
      <c r="G12" s="8">
        <f>SUM(H17+H21+H23+H25)</f>
        <v>0</v>
      </c>
      <c r="H12" s="8">
        <f>SUM(G17+I21+I23+I25)</f>
        <v>0</v>
      </c>
      <c r="I12" s="9">
        <f>SUM(F17,E21,E23,E25)</f>
        <v>6</v>
      </c>
      <c r="J12" s="9">
        <f>SUM(E17,F21,F23,F25)</f>
        <v>0</v>
      </c>
      <c r="K12" s="8">
        <f>I12-J12</f>
        <v>6</v>
      </c>
      <c r="L12" s="33"/>
      <c r="M12" s="33"/>
      <c r="N12" s="33"/>
      <c r="O12" s="33"/>
      <c r="P12" s="33"/>
      <c r="Q12" s="33"/>
      <c r="R12" s="33"/>
      <c r="S12" s="33"/>
    </row>
    <row r="13" spans="2:19" x14ac:dyDescent="0.35">
      <c r="L13" s="33"/>
      <c r="M13" s="33"/>
      <c r="N13" s="33"/>
      <c r="O13" s="33"/>
      <c r="P13" s="33"/>
      <c r="Q13" s="33"/>
      <c r="R13" s="33"/>
      <c r="S13" s="33"/>
    </row>
    <row r="14" spans="2:19" ht="15" thickBot="1" x14ac:dyDescent="0.4">
      <c r="B14" t="s">
        <v>9</v>
      </c>
      <c r="E14" s="42" t="s">
        <v>23</v>
      </c>
      <c r="F14" s="42"/>
      <c r="G14" s="27"/>
      <c r="H14" t="s">
        <v>11</v>
      </c>
      <c r="I14" s="27"/>
      <c r="L14" s="33"/>
      <c r="M14" s="33"/>
      <c r="N14" s="33"/>
      <c r="O14" s="33"/>
      <c r="P14" s="33"/>
      <c r="Q14" s="33"/>
      <c r="R14" s="33"/>
      <c r="S14" s="33"/>
    </row>
    <row r="15" spans="2:19" ht="15" thickBot="1" x14ac:dyDescent="0.4">
      <c r="B15" s="16" t="str">
        <f>C8</f>
        <v>Luis Silva (CFB)</v>
      </c>
      <c r="C15" s="17" t="str">
        <f>C10</f>
        <v>Pedro Araujo (CFB)</v>
      </c>
      <c r="D15" s="4"/>
      <c r="E15" s="18">
        <v>1</v>
      </c>
      <c r="F15" s="19">
        <v>0</v>
      </c>
      <c r="G15" s="28">
        <f>IF(E15&gt;F15,1,0)</f>
        <v>1</v>
      </c>
      <c r="H15" s="39">
        <f>IF(E15="",0,IF(E15=F15,1,0))</f>
        <v>0</v>
      </c>
      <c r="I15" s="40"/>
      <c r="J15" s="40"/>
      <c r="K15" s="41"/>
      <c r="L15" s="33"/>
      <c r="M15" s="33"/>
      <c r="N15" s="33"/>
      <c r="O15" s="33"/>
      <c r="P15" s="33"/>
      <c r="Q15" s="33"/>
      <c r="R15" s="33"/>
      <c r="S15" s="33"/>
    </row>
    <row r="16" spans="2:19" ht="15" thickBot="1" x14ac:dyDescent="0.4">
      <c r="B16" s="20" t="str">
        <f>C11</f>
        <v>Gabriel Bento (ZARCO)</v>
      </c>
      <c r="C16" s="21" t="str">
        <f>C12</f>
        <v>Guilherme Santos (CFB)</v>
      </c>
      <c r="D16" s="4"/>
      <c r="E16" s="22">
        <v>0</v>
      </c>
      <c r="F16" s="23">
        <v>1</v>
      </c>
      <c r="G16" s="28">
        <f t="shared" ref="G16:G24" si="2">IF(E16&gt;F16,1,0)</f>
        <v>0</v>
      </c>
      <c r="H16" s="39">
        <f t="shared" ref="H16:H24" si="3">IF(E16="",0,IF(E16=F16,1,0))</f>
        <v>0</v>
      </c>
      <c r="I16" s="40"/>
      <c r="J16" s="40"/>
      <c r="K16" s="41"/>
      <c r="L16" s="33"/>
      <c r="M16" s="33"/>
      <c r="N16" s="33"/>
      <c r="O16" s="33"/>
      <c r="P16" s="33"/>
      <c r="Q16" s="33"/>
      <c r="R16" s="33"/>
      <c r="S16" s="33"/>
    </row>
    <row r="17" spans="2:19" ht="15" thickBot="1" x14ac:dyDescent="0.4">
      <c r="B17" s="24" t="str">
        <f>C12</f>
        <v>Guilherme Santos (CFB)</v>
      </c>
      <c r="C17" s="24" t="str">
        <f>C8</f>
        <v>Luis Silva (CFB)</v>
      </c>
      <c r="D17" s="4"/>
      <c r="E17" s="25">
        <v>0</v>
      </c>
      <c r="F17" s="5">
        <v>1</v>
      </c>
      <c r="G17" s="28">
        <f t="shared" si="2"/>
        <v>0</v>
      </c>
      <c r="H17" s="39">
        <f t="shared" si="3"/>
        <v>0</v>
      </c>
      <c r="I17" s="40"/>
      <c r="J17" s="40"/>
      <c r="K17" s="41"/>
      <c r="L17" s="33"/>
      <c r="M17" s="33"/>
      <c r="N17" s="33"/>
      <c r="O17" s="33"/>
      <c r="P17" s="33"/>
      <c r="Q17" s="33"/>
      <c r="R17" s="33"/>
      <c r="S17" s="33"/>
    </row>
    <row r="18" spans="2:19" ht="15" thickBot="1" x14ac:dyDescent="0.4">
      <c r="B18" s="26" t="str">
        <f>C11</f>
        <v>Gabriel Bento (ZARCO)</v>
      </c>
      <c r="C18" s="26" t="str">
        <f>C9</f>
        <v>Alexandre Fontes (SCB)</v>
      </c>
      <c r="D18" s="4"/>
      <c r="E18" s="25">
        <v>1</v>
      </c>
      <c r="F18" s="5">
        <v>0</v>
      </c>
      <c r="G18" s="28">
        <f t="shared" si="2"/>
        <v>1</v>
      </c>
      <c r="H18" s="39">
        <f t="shared" si="3"/>
        <v>0</v>
      </c>
      <c r="I18" s="40"/>
      <c r="J18" s="40"/>
      <c r="K18" s="41"/>
      <c r="L18" s="33"/>
      <c r="M18" s="33"/>
      <c r="N18" s="33"/>
      <c r="O18" s="33"/>
      <c r="P18" s="33"/>
      <c r="Q18" s="33"/>
      <c r="R18" s="33"/>
      <c r="S18" s="33"/>
    </row>
    <row r="19" spans="2:19" ht="15" thickBot="1" x14ac:dyDescent="0.4">
      <c r="B19" s="16" t="str">
        <f>C10</f>
        <v>Pedro Araujo (CFB)</v>
      </c>
      <c r="C19" s="17" t="str">
        <f>C12</f>
        <v>Guilherme Santos (CFB)</v>
      </c>
      <c r="D19" s="4"/>
      <c r="E19" s="18">
        <v>0</v>
      </c>
      <c r="F19" s="19">
        <v>0</v>
      </c>
      <c r="G19" s="28">
        <f t="shared" si="2"/>
        <v>0</v>
      </c>
      <c r="H19" s="39">
        <f t="shared" si="3"/>
        <v>1</v>
      </c>
      <c r="I19" s="40"/>
      <c r="J19" s="40"/>
      <c r="K19" s="41"/>
      <c r="L19" s="33"/>
      <c r="M19" s="33"/>
      <c r="N19" s="33"/>
      <c r="O19" s="33"/>
      <c r="P19" s="33"/>
      <c r="Q19" s="33"/>
      <c r="R19" s="33"/>
      <c r="S19" s="33"/>
    </row>
    <row r="20" spans="2:19" ht="15" thickBot="1" x14ac:dyDescent="0.4">
      <c r="B20" s="20" t="str">
        <f>C8</f>
        <v>Luis Silva (CFB)</v>
      </c>
      <c r="C20" s="21" t="str">
        <f>C9</f>
        <v>Alexandre Fontes (SCB)</v>
      </c>
      <c r="D20" s="4"/>
      <c r="E20" s="18">
        <v>2</v>
      </c>
      <c r="F20" s="19">
        <v>0</v>
      </c>
      <c r="G20" s="28">
        <f t="shared" si="2"/>
        <v>1</v>
      </c>
      <c r="H20" s="39">
        <f t="shared" si="3"/>
        <v>0</v>
      </c>
      <c r="I20" s="40"/>
      <c r="J20" s="40"/>
      <c r="K20" s="41"/>
      <c r="L20" s="33"/>
      <c r="M20" s="33"/>
      <c r="N20" s="33"/>
      <c r="O20" s="33"/>
      <c r="P20" s="33"/>
      <c r="Q20" s="33"/>
      <c r="R20" s="33"/>
      <c r="S20" s="33"/>
    </row>
    <row r="21" spans="2:19" ht="15" thickBot="1" x14ac:dyDescent="0.4">
      <c r="B21" s="24" t="str">
        <f>C10</f>
        <v>Pedro Araujo (CFB)</v>
      </c>
      <c r="C21" s="24" t="str">
        <f>C20</f>
        <v>Alexandre Fontes (SCB)</v>
      </c>
      <c r="D21" s="4"/>
      <c r="E21" s="25">
        <v>3</v>
      </c>
      <c r="F21" s="5">
        <v>0</v>
      </c>
      <c r="G21" s="28">
        <f t="shared" si="2"/>
        <v>1</v>
      </c>
      <c r="H21" s="39">
        <f t="shared" si="3"/>
        <v>0</v>
      </c>
      <c r="I21" s="40"/>
      <c r="J21" s="40"/>
      <c r="K21" s="41"/>
      <c r="L21" s="33"/>
      <c r="M21" s="33"/>
      <c r="N21" s="33"/>
      <c r="O21" s="33"/>
      <c r="P21" s="33"/>
      <c r="Q21" s="33"/>
      <c r="R21" s="33"/>
      <c r="S21" s="33"/>
    </row>
    <row r="22" spans="2:19" ht="15" thickBot="1" x14ac:dyDescent="0.4">
      <c r="B22" s="26" t="str">
        <f>C11</f>
        <v>Gabriel Bento (ZARCO)</v>
      </c>
      <c r="C22" s="26" t="str">
        <f>C8</f>
        <v>Luis Silva (CFB)</v>
      </c>
      <c r="D22" s="4"/>
      <c r="E22" s="25">
        <v>0</v>
      </c>
      <c r="F22" s="5">
        <v>2</v>
      </c>
      <c r="G22" s="28">
        <f t="shared" si="2"/>
        <v>0</v>
      </c>
      <c r="H22" s="39">
        <f t="shared" si="3"/>
        <v>0</v>
      </c>
      <c r="I22" s="40"/>
      <c r="J22" s="40"/>
      <c r="K22" s="41"/>
      <c r="L22" s="33"/>
      <c r="M22" s="33"/>
      <c r="N22" s="33"/>
      <c r="O22" s="33"/>
      <c r="P22" s="33"/>
      <c r="Q22" s="33"/>
      <c r="R22" s="33"/>
      <c r="S22" s="33"/>
    </row>
    <row r="23" spans="2:19" ht="15" thickBot="1" x14ac:dyDescent="0.4">
      <c r="B23" s="16" t="str">
        <f>C10</f>
        <v>Pedro Araujo (CFB)</v>
      </c>
      <c r="C23" s="17" t="str">
        <f>C11</f>
        <v>Gabriel Bento (ZARCO)</v>
      </c>
      <c r="D23" s="4"/>
      <c r="E23" s="18">
        <v>2</v>
      </c>
      <c r="F23" s="19">
        <v>0</v>
      </c>
      <c r="G23" s="28">
        <f t="shared" si="2"/>
        <v>1</v>
      </c>
      <c r="H23" s="39">
        <f t="shared" si="3"/>
        <v>0</v>
      </c>
      <c r="I23" s="40"/>
      <c r="J23" s="40"/>
      <c r="K23" s="41"/>
      <c r="L23" s="33"/>
      <c r="M23" s="33"/>
      <c r="N23" s="33"/>
      <c r="O23" s="33"/>
      <c r="P23" s="33"/>
      <c r="Q23" s="33"/>
      <c r="R23" s="33"/>
      <c r="S23" s="33"/>
    </row>
    <row r="24" spans="2:19" ht="15" thickBot="1" x14ac:dyDescent="0.4">
      <c r="B24" s="20" t="str">
        <f>C12</f>
        <v>Guilherme Santos (CFB)</v>
      </c>
      <c r="C24" s="21" t="str">
        <f>C9</f>
        <v>Alexandre Fontes (SCB)</v>
      </c>
      <c r="D24" s="4"/>
      <c r="E24" s="18">
        <v>0</v>
      </c>
      <c r="F24" s="19">
        <v>1</v>
      </c>
      <c r="G24" s="28">
        <f t="shared" si="2"/>
        <v>0</v>
      </c>
      <c r="H24" s="39">
        <f t="shared" si="3"/>
        <v>0</v>
      </c>
      <c r="I24" s="40"/>
      <c r="J24" s="40"/>
      <c r="K24" s="41"/>
      <c r="L24" s="33"/>
      <c r="M24" s="33"/>
      <c r="N24" s="33"/>
      <c r="O24" s="33"/>
      <c r="P24" s="33"/>
      <c r="Q24" s="33"/>
      <c r="R24" s="33"/>
      <c r="S24" s="33"/>
    </row>
    <row r="25" spans="2:19" x14ac:dyDescent="0.35">
      <c r="G25" s="27"/>
      <c r="H25" s="27"/>
      <c r="I25" s="27"/>
      <c r="L25" s="33"/>
      <c r="M25" s="33"/>
      <c r="N25" s="33"/>
      <c r="O25" s="33"/>
      <c r="P25" s="33"/>
      <c r="Q25" s="33"/>
      <c r="R25" s="33"/>
      <c r="S25" s="33"/>
    </row>
    <row r="27" spans="2:19" ht="15.5" x14ac:dyDescent="0.35">
      <c r="B27" s="30" t="s">
        <v>10</v>
      </c>
      <c r="C27" s="31"/>
      <c r="D27" s="31"/>
      <c r="E27" s="31"/>
      <c r="F27" s="31"/>
      <c r="G27" s="31"/>
      <c r="H27" s="31"/>
      <c r="I27" s="31"/>
      <c r="J27" s="31"/>
      <c r="K27" s="32"/>
    </row>
    <row r="28" spans="2:19" x14ac:dyDescent="0.35">
      <c r="B28" s="12"/>
      <c r="C28" s="12"/>
      <c r="D28" s="11"/>
      <c r="E28" s="4"/>
      <c r="F28" s="4"/>
      <c r="G28" s="38"/>
      <c r="H28" s="38"/>
      <c r="I28" s="38"/>
      <c r="J28" s="38"/>
      <c r="K28" s="38"/>
      <c r="L28" s="33"/>
      <c r="M28" s="33"/>
      <c r="N28" s="33"/>
      <c r="O28" s="33"/>
      <c r="P28" s="33"/>
      <c r="Q28" s="33"/>
      <c r="R28" s="33"/>
      <c r="S28" s="33"/>
    </row>
    <row r="29" spans="2:19" x14ac:dyDescent="0.35">
      <c r="B29" s="1"/>
      <c r="C29" s="2"/>
      <c r="D29" s="10" t="s">
        <v>1</v>
      </c>
      <c r="E29" s="6" t="s">
        <v>4</v>
      </c>
      <c r="F29" s="6" t="s">
        <v>2</v>
      </c>
      <c r="G29" s="7" t="s">
        <v>5</v>
      </c>
      <c r="H29" s="7" t="s">
        <v>6</v>
      </c>
      <c r="I29" s="7" t="s">
        <v>7</v>
      </c>
      <c r="J29" s="6" t="s">
        <v>8</v>
      </c>
      <c r="K29" s="6" t="s">
        <v>3</v>
      </c>
      <c r="L29" s="33"/>
      <c r="M29" s="33"/>
      <c r="N29" s="33"/>
      <c r="O29" s="33"/>
      <c r="P29" s="33"/>
      <c r="Q29" s="33"/>
      <c r="R29" s="33"/>
      <c r="S29" s="33"/>
    </row>
    <row r="30" spans="2:19" x14ac:dyDescent="0.35">
      <c r="B30" s="1"/>
      <c r="C30" s="13" t="s">
        <v>15</v>
      </c>
      <c r="D30" s="36">
        <f>3*F30+G30</f>
        <v>4</v>
      </c>
      <c r="E30" s="8">
        <f>SUM(F30:H30)</f>
        <v>2</v>
      </c>
      <c r="F30" s="8">
        <f>SUM(G37+I39+G42+I44)</f>
        <v>1</v>
      </c>
      <c r="G30" s="8">
        <f>SUM(H37+H39+H42+H44)</f>
        <v>1</v>
      </c>
      <c r="H30" s="8">
        <f>SUM(I37+G39+I42+G44)</f>
        <v>0</v>
      </c>
      <c r="I30" s="9">
        <f>SUM(E37,F39,E42,F44)</f>
        <v>8</v>
      </c>
      <c r="J30" s="9">
        <f>SUM(F37,E39,F42,E44)</f>
        <v>1</v>
      </c>
      <c r="K30" s="8">
        <f>I30-J30</f>
        <v>7</v>
      </c>
      <c r="L30" s="33"/>
      <c r="M30" s="33"/>
      <c r="N30" s="33"/>
      <c r="O30" s="33"/>
      <c r="P30" s="33"/>
      <c r="Q30" s="33"/>
      <c r="R30" s="33"/>
      <c r="S30" s="33"/>
    </row>
    <row r="31" spans="2:19" x14ac:dyDescent="0.35">
      <c r="B31" s="3"/>
      <c r="C31" s="13" t="s">
        <v>22</v>
      </c>
      <c r="D31" s="36">
        <f>3*F31+G31</f>
        <v>0</v>
      </c>
      <c r="E31" s="8">
        <f>SUM(F31:H31)</f>
        <v>4</v>
      </c>
      <c r="F31" s="8">
        <f>SUM(I46+I40+I43,I42)</f>
        <v>0</v>
      </c>
      <c r="G31" s="8">
        <f>SUM(H40+H42+H43+H46)</f>
        <v>0</v>
      </c>
      <c r="H31" s="8">
        <f>SUM(G40+G43+G42+G46)</f>
        <v>4</v>
      </c>
      <c r="I31" s="9">
        <f>SUM(F42,F40,F43,F46)</f>
        <v>2</v>
      </c>
      <c r="J31" s="9">
        <f>SUM(E40,E42,E43,E46)</f>
        <v>15</v>
      </c>
      <c r="K31" s="8">
        <f>I31-J31</f>
        <v>-13</v>
      </c>
      <c r="L31" s="33"/>
      <c r="M31" s="33"/>
      <c r="N31" s="33"/>
      <c r="O31" s="33"/>
      <c r="P31" s="33"/>
      <c r="Q31" s="33"/>
      <c r="R31" s="33"/>
      <c r="S31" s="33"/>
    </row>
    <row r="32" spans="2:19" x14ac:dyDescent="0.35">
      <c r="B32" s="3"/>
      <c r="C32" s="13" t="s">
        <v>16</v>
      </c>
      <c r="D32" s="36">
        <f>3*F32+G32</f>
        <v>10</v>
      </c>
      <c r="E32" s="8">
        <f>SUM(F32:H32)</f>
        <v>4</v>
      </c>
      <c r="F32" s="8">
        <f>SUM(I37+G41+G43,G45)</f>
        <v>3</v>
      </c>
      <c r="G32" s="8">
        <f>SUM(H37+H41+H43+H45)</f>
        <v>1</v>
      </c>
      <c r="H32" s="8">
        <f>SUM(G37+I41+I43+I45)</f>
        <v>0</v>
      </c>
      <c r="I32" s="9">
        <f>SUM(F37,E41,E43,E45)</f>
        <v>14</v>
      </c>
      <c r="J32" s="9">
        <f>SUM(E37,F41,F43,F45)</f>
        <v>2</v>
      </c>
      <c r="K32" s="8">
        <f>I32-J32</f>
        <v>12</v>
      </c>
      <c r="L32" s="33"/>
      <c r="M32" s="33"/>
      <c r="N32" s="33"/>
      <c r="O32" s="33"/>
      <c r="P32" s="33"/>
      <c r="Q32" s="33"/>
      <c r="R32" s="33"/>
      <c r="S32" s="33"/>
    </row>
    <row r="33" spans="2:19" x14ac:dyDescent="0.35">
      <c r="B33" s="3"/>
      <c r="C33" s="37" t="s">
        <v>20</v>
      </c>
      <c r="D33" s="36">
        <f>3*F33+G33</f>
        <v>6</v>
      </c>
      <c r="E33" s="8">
        <f>SUM(F33:H33)</f>
        <v>3</v>
      </c>
      <c r="F33" s="8">
        <f>SUM(G38+G40+G44+I45)</f>
        <v>2</v>
      </c>
      <c r="G33" s="8">
        <f>SUM(H40+H44+H45+H38)</f>
        <v>0</v>
      </c>
      <c r="H33" s="8">
        <f>SUM(I38+I40+I44+G45)</f>
        <v>1</v>
      </c>
      <c r="I33" s="9">
        <f>SUM(E38,E40,E44,F45)</f>
        <v>7</v>
      </c>
      <c r="J33" s="9">
        <f>SUM(F38,F40,F44,E45)</f>
        <v>7</v>
      </c>
      <c r="K33" s="8">
        <f>I33-J33</f>
        <v>0</v>
      </c>
      <c r="L33" s="33"/>
      <c r="M33" s="33"/>
      <c r="N33" s="33"/>
      <c r="O33" s="33"/>
      <c r="P33" s="33"/>
      <c r="Q33" s="33"/>
      <c r="R33" s="33"/>
      <c r="S33" s="33"/>
    </row>
    <row r="34" spans="2:19" x14ac:dyDescent="0.35">
      <c r="B34" s="3"/>
      <c r="C34" s="37" t="s">
        <v>21</v>
      </c>
      <c r="D34" s="36">
        <f>3*F34+G34</f>
        <v>3</v>
      </c>
      <c r="E34" s="8">
        <f>SUM(F34:H34)</f>
        <v>3</v>
      </c>
      <c r="F34" s="8">
        <f>SUM(I38+G39+I41+G46)</f>
        <v>1</v>
      </c>
      <c r="G34" s="8">
        <f>SUM(H38+H39+H41+H46)</f>
        <v>0</v>
      </c>
      <c r="H34" s="8">
        <f>SUM(I38+I39+G41+G46)</f>
        <v>2</v>
      </c>
      <c r="I34" s="9">
        <f>SUM(F38,E39,F41,E46)</f>
        <v>3</v>
      </c>
      <c r="J34" s="9">
        <f>SUM(E38,F39,E41,F46)</f>
        <v>9</v>
      </c>
      <c r="K34" s="8">
        <f>I34-J34</f>
        <v>-6</v>
      </c>
      <c r="L34" s="33"/>
      <c r="M34" s="33"/>
      <c r="N34" s="33"/>
      <c r="O34" s="33"/>
      <c r="P34" s="33"/>
      <c r="Q34" s="33"/>
      <c r="R34" s="33"/>
      <c r="S34" s="33"/>
    </row>
    <row r="35" spans="2:19" x14ac:dyDescent="0.35">
      <c r="L35" s="33"/>
      <c r="M35" s="33"/>
      <c r="N35" s="33"/>
      <c r="O35" s="33"/>
      <c r="P35" s="33"/>
      <c r="Q35" s="33"/>
      <c r="R35" s="33"/>
      <c r="S35" s="33"/>
    </row>
    <row r="36" spans="2:19" ht="15" thickBot="1" x14ac:dyDescent="0.4">
      <c r="B36" t="s">
        <v>9</v>
      </c>
      <c r="E36" s="42" t="s">
        <v>23</v>
      </c>
      <c r="F36" s="42"/>
      <c r="G36" s="27"/>
      <c r="H36" t="s">
        <v>11</v>
      </c>
      <c r="I36" s="27"/>
      <c r="L36" s="33"/>
      <c r="M36" s="33"/>
      <c r="N36" s="33"/>
      <c r="O36" s="33"/>
      <c r="P36" s="33"/>
      <c r="Q36" s="33"/>
      <c r="R36" s="33"/>
      <c r="S36" s="33"/>
    </row>
    <row r="37" spans="2:19" ht="15" thickBot="1" x14ac:dyDescent="0.4">
      <c r="B37" s="16" t="str">
        <f>C30</f>
        <v>Vasco Henriques (CFB)</v>
      </c>
      <c r="C37" s="17" t="str">
        <f>C32</f>
        <v>Pedro Amaro (CFB)</v>
      </c>
      <c r="D37" s="4"/>
      <c r="E37" s="18">
        <v>0</v>
      </c>
      <c r="F37" s="19">
        <v>0</v>
      </c>
      <c r="G37" s="28">
        <f>IF(E37&gt;F37,1,0)</f>
        <v>0</v>
      </c>
      <c r="H37" s="39">
        <f>IF(E37="",0,IF(E37=F37,1,0))</f>
        <v>1</v>
      </c>
      <c r="I37" s="40"/>
      <c r="J37" s="40"/>
      <c r="K37" s="41"/>
      <c r="L37" s="33"/>
      <c r="M37" s="33"/>
      <c r="N37" s="33"/>
      <c r="O37" s="33"/>
      <c r="P37" s="33"/>
      <c r="Q37" s="33"/>
      <c r="R37" s="33"/>
      <c r="S37" s="33"/>
    </row>
    <row r="38" spans="2:19" ht="15" thickBot="1" x14ac:dyDescent="0.4">
      <c r="B38" s="20" t="str">
        <f>C33</f>
        <v>Carlos Ricardo (SCB)</v>
      </c>
      <c r="C38" s="21" t="str">
        <f>C34</f>
        <v>Francisco Bento (CFB)</v>
      </c>
      <c r="D38" s="4"/>
      <c r="E38" s="22">
        <v>3</v>
      </c>
      <c r="F38" s="23">
        <v>1</v>
      </c>
      <c r="G38" s="28">
        <f>IF(E38&gt;F38,1,0)</f>
        <v>1</v>
      </c>
      <c r="H38" s="43">
        <f t="shared" ref="H38:H46" si="4">IF(E38="",0,IF(E38=F38,1,0))</f>
        <v>0</v>
      </c>
      <c r="I38" s="44"/>
      <c r="J38" s="44"/>
      <c r="K38" s="45"/>
      <c r="L38" s="33"/>
      <c r="M38" s="33"/>
      <c r="N38" s="33"/>
      <c r="O38" s="33"/>
      <c r="P38" s="33"/>
      <c r="Q38" s="33"/>
      <c r="R38" s="33"/>
      <c r="S38" s="33"/>
    </row>
    <row r="39" spans="2:19" ht="15" thickBot="1" x14ac:dyDescent="0.4">
      <c r="B39" s="24" t="str">
        <f>C34</f>
        <v>Francisco Bento (CFB)</v>
      </c>
      <c r="C39" s="24" t="str">
        <f>C30</f>
        <v>Vasco Henriques (CFB)</v>
      </c>
      <c r="D39" s="4"/>
      <c r="E39" s="25">
        <v>0</v>
      </c>
      <c r="F39" s="5">
        <v>1</v>
      </c>
      <c r="G39" s="28">
        <f>IF(E39&gt;F39,1,0)</f>
        <v>0</v>
      </c>
      <c r="H39" s="43">
        <f t="shared" si="4"/>
        <v>0</v>
      </c>
      <c r="I39" s="44"/>
      <c r="J39" s="44"/>
      <c r="K39" s="45"/>
      <c r="L39" s="33"/>
      <c r="M39" s="33"/>
      <c r="N39" s="33"/>
      <c r="O39" s="33"/>
      <c r="P39" s="33"/>
      <c r="Q39" s="33"/>
      <c r="R39" s="33"/>
      <c r="S39" s="33"/>
    </row>
    <row r="40" spans="2:19" ht="15" thickBot="1" x14ac:dyDescent="0.4">
      <c r="B40" s="26" t="str">
        <f>C33</f>
        <v>Carlos Ricardo (SCB)</v>
      </c>
      <c r="C40" s="26" t="str">
        <f>C31</f>
        <v>Tomás Amaro (ZARCO)</v>
      </c>
      <c r="D40" s="4"/>
      <c r="E40" s="25">
        <v>3</v>
      </c>
      <c r="F40" s="5">
        <v>1</v>
      </c>
      <c r="G40" s="28">
        <f t="shared" ref="G40:G46" si="5">IF(E40&gt;F40,1,0)</f>
        <v>1</v>
      </c>
      <c r="H40" s="43">
        <f t="shared" si="4"/>
        <v>0</v>
      </c>
      <c r="I40" s="44"/>
      <c r="J40" s="44"/>
      <c r="K40" s="45"/>
      <c r="L40" s="33"/>
      <c r="M40" s="33"/>
      <c r="N40" s="33"/>
      <c r="O40" s="33"/>
      <c r="P40" s="33"/>
      <c r="Q40" s="33"/>
      <c r="R40" s="33"/>
      <c r="S40" s="33"/>
    </row>
    <row r="41" spans="2:19" ht="15" thickBot="1" x14ac:dyDescent="0.4">
      <c r="B41" s="16" t="str">
        <f>C32</f>
        <v>Pedro Amaro (CFB)</v>
      </c>
      <c r="C41" s="17" t="str">
        <f>C34</f>
        <v>Francisco Bento (CFB)</v>
      </c>
      <c r="D41" s="4"/>
      <c r="E41" s="18">
        <v>5</v>
      </c>
      <c r="F41" s="19">
        <v>1</v>
      </c>
      <c r="G41" s="28">
        <f t="shared" si="5"/>
        <v>1</v>
      </c>
      <c r="H41" s="43">
        <f t="shared" si="4"/>
        <v>0</v>
      </c>
      <c r="I41" s="44"/>
      <c r="J41" s="44"/>
      <c r="K41" s="45"/>
      <c r="L41" s="33"/>
      <c r="M41" s="33"/>
      <c r="N41" s="33"/>
      <c r="O41" s="33"/>
      <c r="P41" s="33"/>
      <c r="Q41" s="33"/>
      <c r="R41" s="33"/>
      <c r="S41" s="33"/>
    </row>
    <row r="42" spans="2:19" ht="15" thickBot="1" x14ac:dyDescent="0.4">
      <c r="B42" s="20" t="str">
        <f>C30</f>
        <v>Vasco Henriques (CFB)</v>
      </c>
      <c r="C42" s="21" t="str">
        <f>C31</f>
        <v>Tomás Amaro (ZARCO)</v>
      </c>
      <c r="D42" s="4"/>
      <c r="E42" s="18">
        <v>4</v>
      </c>
      <c r="F42" s="19">
        <v>0</v>
      </c>
      <c r="G42" s="28">
        <f t="shared" si="5"/>
        <v>1</v>
      </c>
      <c r="H42" s="43">
        <f t="shared" si="4"/>
        <v>0</v>
      </c>
      <c r="I42" s="44"/>
      <c r="J42" s="44"/>
      <c r="K42" s="45"/>
      <c r="L42" s="33"/>
      <c r="M42" s="33"/>
      <c r="N42" s="33"/>
      <c r="O42" s="33"/>
      <c r="P42" s="33"/>
      <c r="Q42" s="33"/>
      <c r="R42" s="33"/>
      <c r="S42" s="33"/>
    </row>
    <row r="43" spans="2:19" ht="15" thickBot="1" x14ac:dyDescent="0.4">
      <c r="B43" s="24" t="str">
        <f>C32</f>
        <v>Pedro Amaro (CFB)</v>
      </c>
      <c r="C43" s="24" t="str">
        <f>C42</f>
        <v>Tomás Amaro (ZARCO)</v>
      </c>
      <c r="D43" s="4"/>
      <c r="E43" s="25">
        <v>7</v>
      </c>
      <c r="F43" s="5">
        <v>1</v>
      </c>
      <c r="G43" s="28">
        <f t="shared" si="5"/>
        <v>1</v>
      </c>
      <c r="H43" s="43">
        <f t="shared" si="4"/>
        <v>0</v>
      </c>
      <c r="I43" s="44"/>
      <c r="J43" s="44"/>
      <c r="K43" s="45"/>
      <c r="L43" s="33"/>
      <c r="M43" s="33"/>
      <c r="N43" s="33"/>
      <c r="O43" s="33"/>
      <c r="P43" s="33"/>
      <c r="Q43" s="33"/>
      <c r="R43" s="33"/>
      <c r="S43" s="33"/>
    </row>
    <row r="44" spans="2:19" ht="15" thickBot="1" x14ac:dyDescent="0.4">
      <c r="B44" s="26" t="str">
        <f>C33</f>
        <v>Carlos Ricardo (SCB)</v>
      </c>
      <c r="C44" s="26" t="str">
        <f>C30</f>
        <v>Vasco Henriques (CFB)</v>
      </c>
      <c r="D44" s="4"/>
      <c r="E44" s="25">
        <v>1</v>
      </c>
      <c r="F44" s="5">
        <v>3</v>
      </c>
      <c r="G44" s="28">
        <f t="shared" si="5"/>
        <v>0</v>
      </c>
      <c r="H44" s="43">
        <f t="shared" si="4"/>
        <v>0</v>
      </c>
      <c r="I44" s="44"/>
      <c r="J44" s="44"/>
      <c r="K44" s="45"/>
      <c r="L44" s="33"/>
      <c r="M44" s="33"/>
      <c r="N44" s="33"/>
      <c r="O44" s="33"/>
      <c r="P44" s="33"/>
      <c r="Q44" s="33"/>
      <c r="R44" s="33"/>
      <c r="S44" s="33"/>
    </row>
    <row r="45" spans="2:19" ht="15" thickBot="1" x14ac:dyDescent="0.4">
      <c r="B45" s="16" t="str">
        <f>C32</f>
        <v>Pedro Amaro (CFB)</v>
      </c>
      <c r="C45" s="17" t="str">
        <f>C33</f>
        <v>Carlos Ricardo (SCB)</v>
      </c>
      <c r="D45" s="4"/>
      <c r="E45" s="18">
        <v>2</v>
      </c>
      <c r="F45" s="19">
        <v>0</v>
      </c>
      <c r="G45" s="28">
        <f t="shared" si="5"/>
        <v>1</v>
      </c>
      <c r="H45" s="43">
        <f t="shared" si="4"/>
        <v>0</v>
      </c>
      <c r="I45" s="44"/>
      <c r="J45" s="44"/>
      <c r="K45" s="45"/>
      <c r="L45" s="33"/>
      <c r="M45" s="33"/>
      <c r="N45" s="33"/>
      <c r="O45" s="33"/>
      <c r="P45" s="33"/>
      <c r="Q45" s="33"/>
      <c r="R45" s="33"/>
      <c r="S45" s="33"/>
    </row>
    <row r="46" spans="2:19" ht="15" thickBot="1" x14ac:dyDescent="0.4">
      <c r="B46" s="20" t="str">
        <f>C34</f>
        <v>Francisco Bento (CFB)</v>
      </c>
      <c r="C46" s="21" t="str">
        <f>C31</f>
        <v>Tomás Amaro (ZARCO)</v>
      </c>
      <c r="D46" s="4"/>
      <c r="E46" s="18">
        <v>1</v>
      </c>
      <c r="F46" s="19">
        <v>0</v>
      </c>
      <c r="G46" s="28">
        <f t="shared" si="5"/>
        <v>1</v>
      </c>
      <c r="H46" s="46">
        <f t="shared" si="4"/>
        <v>0</v>
      </c>
      <c r="I46" s="47"/>
      <c r="J46" s="47"/>
      <c r="K46" s="48"/>
      <c r="L46" s="33"/>
      <c r="M46" s="33"/>
      <c r="N46" s="33"/>
      <c r="O46" s="33"/>
      <c r="P46" s="33"/>
      <c r="Q46" s="33"/>
      <c r="R46" s="33"/>
      <c r="S46" s="33"/>
    </row>
  </sheetData>
  <mergeCells count="24">
    <mergeCell ref="H24:K24"/>
    <mergeCell ref="G6:K6"/>
    <mergeCell ref="E14:F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46:K46"/>
    <mergeCell ref="G28:K28"/>
    <mergeCell ref="E36:F36"/>
    <mergeCell ref="H37:K37"/>
    <mergeCell ref="H38:K38"/>
    <mergeCell ref="H39:K39"/>
    <mergeCell ref="H40:K40"/>
    <mergeCell ref="H41:K41"/>
    <mergeCell ref="H42:K42"/>
    <mergeCell ref="H43:K43"/>
    <mergeCell ref="H44:K44"/>
    <mergeCell ref="H45:K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III DIVISÃO</vt:lpstr>
      <vt:lpstr>Folha1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Zé</dc:creator>
  <cp:lastModifiedBy>Nuno Miguel Félix Henriques</cp:lastModifiedBy>
  <cp:lastPrinted>2019-03-29T21:08:47Z</cp:lastPrinted>
  <dcterms:created xsi:type="dcterms:W3CDTF">2012-12-14T21:30:10Z</dcterms:created>
  <dcterms:modified xsi:type="dcterms:W3CDTF">2024-03-22T16:42:28Z</dcterms:modified>
</cp:coreProperties>
</file>